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arcel\_solar-cell\670517ศพอ-หนองคาย\670905ร่างประกวดราคา\670923ร่างรอบ2\แนบขึ้นเว็บ\"/>
    </mc:Choice>
  </mc:AlternateContent>
  <bookViews>
    <workbookView xWindow="0" yWindow="0" windowWidth="20490" windowHeight="7755" tabRatio="877" firstSheet="3" activeTab="3"/>
  </bookViews>
  <sheets>
    <sheet name="กู้คืน_Sheet1" sheetId="1" state="veryHidden" r:id="rId1"/>
    <sheet name="กู้คืน_Sheet2" sheetId="18" state="veryHidden" r:id="rId2"/>
    <sheet name="กู้คืน_Sheet3" sheetId="19" state="veryHidden" r:id="rId3"/>
    <sheet name="ปร.6" sheetId="49" r:id="rId4"/>
    <sheet name="ปร.5 ก" sheetId="52" r:id="rId5"/>
    <sheet name="ปร.5 ข" sheetId="57" r:id="rId6"/>
    <sheet name="ปะหน้า ปร4" sheetId="58" r:id="rId7"/>
    <sheet name="ปร.4 " sheetId="56" r:id="rId8"/>
  </sheets>
  <externalReferences>
    <externalReference r:id="rId9"/>
    <externalReference r:id="rId10"/>
  </externalReferences>
  <definedNames>
    <definedName name="_" localSheetId="7">'ปร.4 '!#REF!</definedName>
    <definedName name="_" localSheetId="4">#REF!</definedName>
    <definedName name="_" localSheetId="3">#REF!</definedName>
    <definedName name="_">#REF!</definedName>
    <definedName name="___day1" localSheetId="7">#REF!</definedName>
    <definedName name="___day1">#REF!</definedName>
    <definedName name="___day10" localSheetId="7">#REF!</definedName>
    <definedName name="___day10">#REF!</definedName>
    <definedName name="___day11" localSheetId="7">#REF!</definedName>
    <definedName name="___day11">#REF!</definedName>
    <definedName name="___day12" localSheetId="7">#REF!</definedName>
    <definedName name="___day12">#REF!</definedName>
    <definedName name="___day13" localSheetId="7">#REF!</definedName>
    <definedName name="___day13">#REF!</definedName>
    <definedName name="___day19" localSheetId="7">#REF!</definedName>
    <definedName name="___day19">#REF!</definedName>
    <definedName name="___day2" localSheetId="7">#REF!</definedName>
    <definedName name="___day2">#REF!</definedName>
    <definedName name="___day3" localSheetId="7">#REF!</definedName>
    <definedName name="___day3">#REF!</definedName>
    <definedName name="___day4" localSheetId="7">#REF!</definedName>
    <definedName name="___day4">#REF!</definedName>
    <definedName name="___day5" localSheetId="7">#REF!</definedName>
    <definedName name="___day5">#REF!</definedName>
    <definedName name="___day6" localSheetId="7">#REF!</definedName>
    <definedName name="___day6">#REF!</definedName>
    <definedName name="___day7" localSheetId="7">#REF!</definedName>
    <definedName name="___day7">#REF!</definedName>
    <definedName name="___day8" localSheetId="7">#REF!</definedName>
    <definedName name="___day8">#REF!</definedName>
    <definedName name="___day9" localSheetId="7">#REF!</definedName>
    <definedName name="___day9">#REF!</definedName>
    <definedName name="__day1" localSheetId="7">#REF!</definedName>
    <definedName name="__day1">#REF!</definedName>
    <definedName name="__day10" localSheetId="7">#REF!</definedName>
    <definedName name="__day10">#REF!</definedName>
    <definedName name="__day11" localSheetId="7">#REF!</definedName>
    <definedName name="__day11">#REF!</definedName>
    <definedName name="__day12" localSheetId="7">#REF!</definedName>
    <definedName name="__day12">#REF!</definedName>
    <definedName name="__day13" localSheetId="7">#REF!</definedName>
    <definedName name="__day13">#REF!</definedName>
    <definedName name="__day19" localSheetId="7">#REF!</definedName>
    <definedName name="__day19">#REF!</definedName>
    <definedName name="__day2" localSheetId="7">#REF!</definedName>
    <definedName name="__day2">#REF!</definedName>
    <definedName name="__day3" localSheetId="7">#REF!</definedName>
    <definedName name="__day3">#REF!</definedName>
    <definedName name="__day4" localSheetId="7">#REF!</definedName>
    <definedName name="__day4">#REF!</definedName>
    <definedName name="__day5" localSheetId="7">#REF!</definedName>
    <definedName name="__day5">#REF!</definedName>
    <definedName name="__day6" localSheetId="7">#REF!</definedName>
    <definedName name="__day6">#REF!</definedName>
    <definedName name="__day7" localSheetId="7">#REF!</definedName>
    <definedName name="__day7">#REF!</definedName>
    <definedName name="__day8" localSheetId="7">#REF!</definedName>
    <definedName name="__day8">#REF!</definedName>
    <definedName name="__day9" localSheetId="7">#REF!</definedName>
    <definedName name="__day9">#REF!</definedName>
    <definedName name="_day1" localSheetId="7">#REF!</definedName>
    <definedName name="_day1">#REF!</definedName>
    <definedName name="_day10" localSheetId="7">#REF!</definedName>
    <definedName name="_day10">#REF!</definedName>
    <definedName name="_day11" localSheetId="7">#REF!</definedName>
    <definedName name="_day11">#REF!</definedName>
    <definedName name="_day12" localSheetId="7">#REF!</definedName>
    <definedName name="_day12">#REF!</definedName>
    <definedName name="_day13" localSheetId="7">#REF!</definedName>
    <definedName name="_day13">#REF!</definedName>
    <definedName name="_day19" localSheetId="7">#REF!</definedName>
    <definedName name="_day19">#REF!</definedName>
    <definedName name="_day2" localSheetId="7">#REF!</definedName>
    <definedName name="_day2">#REF!</definedName>
    <definedName name="_day3" localSheetId="7">#REF!</definedName>
    <definedName name="_day3">#REF!</definedName>
    <definedName name="_day4" localSheetId="7">#REF!</definedName>
    <definedName name="_day4">#REF!</definedName>
    <definedName name="_day5" localSheetId="7">#REF!</definedName>
    <definedName name="_day5">#REF!</definedName>
    <definedName name="_day6" localSheetId="7">#REF!</definedName>
    <definedName name="_day6">#REF!</definedName>
    <definedName name="_day7" localSheetId="7">#REF!</definedName>
    <definedName name="_day7">#REF!</definedName>
    <definedName name="_day8" localSheetId="7">#REF!</definedName>
    <definedName name="_day8">#REF!</definedName>
    <definedName name="_day9" localSheetId="7">#REF!</definedName>
    <definedName name="_day9">#REF!</definedName>
    <definedName name="cost1" localSheetId="7">#REF!</definedName>
    <definedName name="cost1">#REF!</definedName>
    <definedName name="cost10" localSheetId="7">#REF!</definedName>
    <definedName name="cost10">#REF!</definedName>
    <definedName name="cost11" localSheetId="7">#REF!</definedName>
    <definedName name="cost11">#REF!</definedName>
    <definedName name="cost12" localSheetId="7">#REF!</definedName>
    <definedName name="cost12">#REF!</definedName>
    <definedName name="cost13" localSheetId="7">#REF!</definedName>
    <definedName name="cost13">#REF!</definedName>
    <definedName name="cost2" localSheetId="7">#REF!</definedName>
    <definedName name="cost2">#REF!</definedName>
    <definedName name="cost3" localSheetId="7">#REF!</definedName>
    <definedName name="cost3">#REF!</definedName>
    <definedName name="cost4" localSheetId="7">#REF!</definedName>
    <definedName name="cost4">#REF!</definedName>
    <definedName name="cost5" localSheetId="7">#REF!</definedName>
    <definedName name="cost5">#REF!</definedName>
    <definedName name="cost6" localSheetId="7">#REF!</definedName>
    <definedName name="cost6">#REF!</definedName>
    <definedName name="cost7" localSheetId="7">#REF!</definedName>
    <definedName name="cost7">#REF!</definedName>
    <definedName name="cost8" localSheetId="7">#REF!</definedName>
    <definedName name="cost8">#REF!</definedName>
    <definedName name="cost9" localSheetId="7">#REF!</definedName>
    <definedName name="cost9">#REF!</definedName>
    <definedName name="eee" localSheetId="7">#REF!</definedName>
    <definedName name="eee" localSheetId="4">#REF!</definedName>
    <definedName name="eee" localSheetId="3">#REF!</definedName>
    <definedName name="eee">#REF!</definedName>
    <definedName name="Excel_BuiltIn_Print_Area_12">#REF!</definedName>
    <definedName name="huatong" localSheetId="7">#REF!</definedName>
    <definedName name="huatong" localSheetId="4">#REF!</definedName>
    <definedName name="huatong" localSheetId="3">#REF!</definedName>
    <definedName name="huatong">#REF!</definedName>
    <definedName name="LLOOO" localSheetId="7">#REF!</definedName>
    <definedName name="LLOOO">#REF!</definedName>
    <definedName name="nadong" localSheetId="7">#REF!</definedName>
    <definedName name="nadong" localSheetId="4">#REF!</definedName>
    <definedName name="nadong" localSheetId="3">#REF!</definedName>
    <definedName name="nadong">#REF!</definedName>
    <definedName name="_xlnm.Print_Area" localSheetId="7">'ปร.4 '!$A$1:$J$46</definedName>
    <definedName name="_xlnm.Print_Area" localSheetId="5">'ปร.5 ข'!$A$1:$I$19</definedName>
    <definedName name="_xlnm.Print_Area" localSheetId="3">ปร.6!$A$1:$F$45</definedName>
    <definedName name="_xlnm.Print_Area" localSheetId="6">'ปะหน้า ปร4'!$A$1:$D$19</definedName>
    <definedName name="_xlnm.Print_Area">#REF!</definedName>
    <definedName name="PRINT_AREA_MI" localSheetId="7">#REF!</definedName>
    <definedName name="PRINT_AREA_MI" localSheetId="4">#REF!</definedName>
    <definedName name="PRINT_AREA_MI" localSheetId="3">#REF!</definedName>
    <definedName name="PRINT_AREA_MI">#REF!</definedName>
    <definedName name="_xlnm.Print_Titles" localSheetId="7">'ปร.4 '!$1:$9</definedName>
    <definedName name="www" localSheetId="7">#REF!</definedName>
    <definedName name="www" localSheetId="4">#REF!</definedName>
    <definedName name="www" localSheetId="3">#REF!</definedName>
    <definedName name="www">#REF!</definedName>
    <definedName name="xxx" localSheetId="7">#REF!</definedName>
    <definedName name="xxx" localSheetId="4">#REF!</definedName>
    <definedName name="xxx" localSheetId="3">#REF!</definedName>
    <definedName name="xxx">#REF!</definedName>
    <definedName name="กกกกก" localSheetId="7">#REF!</definedName>
    <definedName name="กกกกก">#REF!</definedName>
    <definedName name="คร." localSheetId="7">#REF!</definedName>
    <definedName name="คร.">#REF!</definedName>
    <definedName name="งานทั่วไป" localSheetId="7">[1]ภูมิทัศน์!#REF!</definedName>
    <definedName name="งานทั่วไป">[1]ภูมิทัศน์!#REF!</definedName>
    <definedName name="งานบัวเชิงผนัง" localSheetId="7">[1]ภูมิทัศน์!#REF!</definedName>
    <definedName name="งานบัวเชิงผนัง">[1]ภูมิทัศน์!#REF!</definedName>
    <definedName name="งานประตูหน้าต่าง" localSheetId="7">[1]ภูมิทัศน์!#REF!</definedName>
    <definedName name="งานประตูหน้าต่าง">[1]ภูมิทัศน์!#REF!</definedName>
    <definedName name="งานผนัง" localSheetId="7">[1]ภูมิทัศน์!#REF!</definedName>
    <definedName name="งานผนัง">[1]ภูมิทัศน์!#REF!</definedName>
    <definedName name="งานฝ้าเพดาน" localSheetId="7">[1]ภูมิทัศน์!#REF!</definedName>
    <definedName name="งานฝ้าเพดาน">[1]ภูมิทัศน์!#REF!</definedName>
    <definedName name="งานพื้น" localSheetId="7">[1]ภูมิทัศน์!#REF!</definedName>
    <definedName name="งานพื้น">[1]ภูมิทัศน์!#REF!</definedName>
    <definedName name="งานสุขภัณฑ์" localSheetId="7">[1]ภูมิทัศน์!#REF!</definedName>
    <definedName name="งานสุขภัณฑ์">[1]ภูมิทัศน์!#REF!</definedName>
    <definedName name="งานหลังคา" localSheetId="7">[1]ภูมิทัศน์!#REF!</definedName>
    <definedName name="งานหลังคา">[1]ภูมิทัศน์!#REF!</definedName>
    <definedName name="จัดสร้าง" localSheetId="7">#REF!</definedName>
    <definedName name="จัดสร้าง">#REF!</definedName>
    <definedName name="ใช่" localSheetId="7">#REF!</definedName>
    <definedName name="ใช่">#REF!</definedName>
    <definedName name="ดด" localSheetId="7">#REF!</definedName>
    <definedName name="ดด">#REF!</definedName>
    <definedName name="รร" localSheetId="7">#REF!</definedName>
    <definedName name="รร">#REF!</definedName>
    <definedName name="ราคากลางสว่างแดนดิน" localSheetId="7">#REF!</definedName>
    <definedName name="ราคากลางสว่างแดนดิน">#REF!</definedName>
    <definedName name="ราคาค่าก่อสร้าง">#N/A</definedName>
    <definedName name="วววววววว" localSheetId="7">#REF!</definedName>
    <definedName name="วววววววว">#REF!</definedName>
    <definedName name="ววววววววว" localSheetId="7">#REF!</definedName>
    <definedName name="ววววววววว">#REF!</definedName>
    <definedName name="ศาลปกครอง" localSheetId="7">#REF!</definedName>
    <definedName name="ศาลปกครอง">#REF!</definedName>
    <definedName name="สว่าง" localSheetId="7">#REF!</definedName>
    <definedName name="สว่าง">#REF!</definedName>
    <definedName name="เหล่างหลวง" localSheetId="7">#REF!</definedName>
    <definedName name="เหล่างหลวง" localSheetId="4">#REF!</definedName>
    <definedName name="เหล่างหลวง" localSheetId="3">#REF!</definedName>
    <definedName name="เหล่างหลวง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6" l="1"/>
  <c r="B3" i="58"/>
  <c r="B2" i="58"/>
  <c r="A6" i="56"/>
  <c r="B3" i="57"/>
  <c r="B2" i="57"/>
  <c r="B2" i="52"/>
  <c r="B3" i="52"/>
  <c r="A3" i="56"/>
  <c r="AI13" i="52" l="1"/>
  <c r="H17" i="57" l="1"/>
  <c r="E8" i="49" s="1"/>
  <c r="C25" i="56" l="1"/>
  <c r="P15" i="56"/>
  <c r="N26" i="56" l="1"/>
  <c r="O26" i="56" s="1"/>
  <c r="I39" i="56"/>
  <c r="D10" i="58" s="1"/>
  <c r="I28" i="56"/>
  <c r="D9" i="58" s="1"/>
  <c r="I22" i="56"/>
  <c r="D8" i="58" s="1"/>
  <c r="D17" i="58" l="1"/>
  <c r="N39" i="56"/>
  <c r="D8" i="52" l="1"/>
  <c r="D13" i="52" s="1"/>
  <c r="E7" i="49" s="1"/>
  <c r="E14" i="49" s="1"/>
</calcChain>
</file>

<file path=xl/sharedStrings.xml><?xml version="1.0" encoding="utf-8"?>
<sst xmlns="http://schemas.openxmlformats.org/spreadsheetml/2006/main" count="122" uniqueCount="80">
  <si>
    <t>หมายเหตุ</t>
  </si>
  <si>
    <t>รายการ</t>
  </si>
  <si>
    <t>จำนวน</t>
  </si>
  <si>
    <t>หน่วย</t>
  </si>
  <si>
    <t>ราคา/หน่วย</t>
  </si>
  <si>
    <t>จำนวนเงิน</t>
  </si>
  <si>
    <t>(บาท)</t>
  </si>
  <si>
    <t>ลำดับที่</t>
  </si>
  <si>
    <t>รวมค่าก่อสร้าง</t>
  </si>
  <si>
    <t xml:space="preserve"> </t>
  </si>
  <si>
    <t>ค่าแรงงาน</t>
  </si>
  <si>
    <t>รวมเป็นเงิน</t>
  </si>
  <si>
    <t>รวมค่าวัสดุและค่าแรงงาน</t>
  </si>
  <si>
    <t>แบบแสดงรายการ ปริมาณงาน และราคา</t>
  </si>
  <si>
    <t>ตร.ม.</t>
  </si>
  <si>
    <t>กก.</t>
  </si>
  <si>
    <t>ม.</t>
  </si>
  <si>
    <t>ชุด</t>
  </si>
  <si>
    <t>ต้น</t>
  </si>
  <si>
    <t xml:space="preserve"> - ปูกระเบื้องเคลือบเซรามิค ชนิดด้านระดับ R12 ขนาด 16" x 16" </t>
  </si>
  <si>
    <t>งานปรับปรุงพื้นถนนจราจรภายใน (บริเวณหน้าอาคารเรือนนอน 5-7)</t>
  </si>
  <si>
    <t>งานปรับปรุงประตู - หน้าต่าง อาคารเรือนนอน จำนวน 3 อาคาร</t>
  </si>
  <si>
    <t>ลบ.ม</t>
  </si>
  <si>
    <t xml:space="preserve"> - ทรายรองพื้นอัดแน่นหนา 0.10 ม.</t>
  </si>
  <si>
    <t xml:space="preserve"> - เหล็กตะแกรง WIRE MESH Ø 4 มม. @ 0.20 x 0.20 ม.</t>
  </si>
  <si>
    <t>ตร.ม</t>
  </si>
  <si>
    <t xml:space="preserve"> - คอนกรีตรูปทรงกระบอก  กำลังอัด 210 กก./ตร.ซม.</t>
  </si>
  <si>
    <t xml:space="preserve"> - แบบหล่อคอนกรีต.</t>
  </si>
  <si>
    <t xml:space="preserve"> - วัสดุยอดรอยต่อถนน</t>
  </si>
  <si>
    <t xml:space="preserve"> - เคาน์เตอร์วางภาชนะทานอาหารสแตนเลส </t>
  </si>
  <si>
    <t xml:space="preserve"> - งานติดตั้งประตูบานเลื่อน D1</t>
  </si>
  <si>
    <t xml:space="preserve"> - งานติดตั้งประตูบานเปิด D2</t>
  </si>
  <si>
    <t xml:space="preserve"> - งานติดตั้งประตูบานเปิด D3 (ห้องน้ำ)</t>
  </si>
  <si>
    <t xml:space="preserve"> - งานติดตั้งประตูบานเลื่อนรางบน D4 </t>
  </si>
  <si>
    <t>แบบสรุปค่าครุภัณฑ์จัดซื้อ</t>
  </si>
  <si>
    <t>ราคาต่อหน่วย</t>
  </si>
  <si>
    <t>ภาษีมูลค่าเพิ่ม</t>
  </si>
  <si>
    <t xml:space="preserve"> -ระบบ Solar cells Hybird ขนาดไม่ต่ำกว่า 170 Kw.</t>
  </si>
  <si>
    <t xml:space="preserve"> -เครื่องปรับอากาศ แบบแยกส่วน แบบติดผนัง (ระบบ Inverter)</t>
  </si>
  <si>
    <t>เครื่อง</t>
  </si>
  <si>
    <t>ขนาดไม่ต่ำกว่า 9,000 บีทียู</t>
  </si>
  <si>
    <t xml:space="preserve"> -เครื่องปรับอากาศ แบบแยกส่วน แบบสี่ทิศทางฝังในฝ้า (ระบบ Inverter)</t>
  </si>
  <si>
    <t>ขนาดไม่ต่ำกว่า 27,000 บีทียู</t>
  </si>
  <si>
    <t xml:space="preserve"> รวมเป็นเงินทั้งสิ้น</t>
  </si>
  <si>
    <t xml:space="preserve">แสดงรายการ ปริมาณงาน และราคา  </t>
  </si>
  <si>
    <t>จำนวนเงิน ( บาท )</t>
  </si>
  <si>
    <t>งานปรับปรุงพื้นซักล้างโรงอาหาร (บริเวณอ่างล้างจาน)</t>
  </si>
  <si>
    <t>รวมเป็นเงินทั้งสิ้น</t>
  </si>
  <si>
    <t>ค่าก่อสร้าง (บาท)</t>
  </si>
  <si>
    <t>ราคากลาง</t>
  </si>
  <si>
    <t>งานครุภัณฑ์จัดซื้อ</t>
  </si>
  <si>
    <t>บาท</t>
  </si>
  <si>
    <t>รวมค่าก่อสร้างทั้งสิ้น</t>
  </si>
  <si>
    <t xml:space="preserve">                                                                                                                    </t>
  </si>
  <si>
    <t>สรุปราคาค่าก่อสร้าง</t>
  </si>
  <si>
    <t>ตารางที่</t>
  </si>
  <si>
    <t>รวมงานต้นทุน</t>
  </si>
  <si>
    <t>FACTOR F</t>
  </si>
  <si>
    <t>ค่างานต้นทุน</t>
  </si>
  <si>
    <t>ค่าก่อสร้าง ( บาท )</t>
  </si>
  <si>
    <t>รวมเงินค่าก่อสร้าง</t>
  </si>
  <si>
    <t>สถานที่ก่อสร้าง  ตำบลค่ายบกหวาน อำเภอเมืองหนองคาย จังหวัดหนองคาย</t>
  </si>
  <si>
    <t>ชื่อโครงการ  โครงการปรับปรุงพื้นที่และระบบไฟฟ้า โดยใช้พลังงานทดแทนเพื่อให้บริการกับคนพิการในศูนย์พัฒนาศักยภาพและอาชีพคนพิการจังหวัดหนองคาย</t>
  </si>
  <si>
    <t>ค่าวัสดุ</t>
  </si>
  <si>
    <t xml:space="preserve"> งานปรับปรุงพื้นถนนจราจรภายใน (บริเวณหน้าอาคารเรือนนอน 5-7)</t>
  </si>
  <si>
    <t xml:space="preserve"> งานปรับปรุงพื้นซักล้างโรงอาหาร (บริเวณอ่างล้างจาน)</t>
  </si>
  <si>
    <t xml:space="preserve"> งานปรับปรุงประตู-หน้าต่าง อาคารเรือนนอน 3 อาคาร</t>
  </si>
  <si>
    <t xml:space="preserve">ตารางที่ 1  งานปรับปรุงพื้นถนนจราจร พื้นซักล้างโรงอาหาร และประตู-หน้าต่างอาคารเรือนนอน </t>
  </si>
  <si>
    <t xml:space="preserve"> - งานรื้อถอนพื้นปูกระเบื้อง (รื้อขนไป)</t>
  </si>
  <si>
    <t xml:space="preserve"> - งานรื้อถอนหน้าต่างอลูมิเนียม พร้อมกระจก (รื้อกอง)</t>
  </si>
  <si>
    <t xml:space="preserve"> - งานรื้อถอนประตู พร้อมวงกบ (รื้อกอง)</t>
  </si>
  <si>
    <t xml:space="preserve"> - เหล็กเสริมเส้นกลมผิวเรียบ SR 24 dia. 19 มม.</t>
  </si>
  <si>
    <t xml:space="preserve"> - รื้อถอนพื้น คสล. วางบนดินหนา 10 -15 ซม. (รื้อขนไป) </t>
  </si>
  <si>
    <t xml:space="preserve"> - ปรับบดอัดดิน </t>
  </si>
  <si>
    <t xml:space="preserve">งานปรับปรุงพื้นถนนจราจร พื้นซักล้างโรงอาหาร และประตู-หน้าต่างอาคารเรือนนอน </t>
  </si>
  <si>
    <t xml:space="preserve"> - งานติดตั้งหน้าต่างบานเลื่อน W1 พร้อมบานมุ้งลวด</t>
  </si>
  <si>
    <t xml:space="preserve"> - งานติดตั้งหน้าต่างบานเลื่อน W2 พร้อมบานมุ้งลวด</t>
  </si>
  <si>
    <t xml:space="preserve"> - ตัดต้นไม้ ขนาด dia. 0.81-0.90 เมตร พร้อมขุดตอ (รื้อขนไป) </t>
  </si>
  <si>
    <t xml:space="preserve"> - ตัดต้นไม้ ขนาด dia. 0.61-0.70 เมตร ขึ้นไป พร้อมขุดตอ (รื้อขนไป) </t>
  </si>
  <si>
    <t>แบบสรุปราคา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</si>
</sst>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0.00000"/>
    <numFmt numFmtId="190" formatCode="_(* #,##0_);_(* \(#,##0\);_(* &quot;-&quot;??_);_(@_)"/>
    <numFmt numFmtId="191" formatCode="_-* #,##0.00_-;\-* #,##0.00_-;_-* &quot;-&quot;_-;_-@_-"/>
    <numFmt numFmtId="192" formatCode="&quot;ค่าภาษี ……….…..………………………….    &quot;0.00\ &quot;%&quot;"/>
    <numFmt numFmtId="193" formatCode="_(* #,##0_);_(* \(#,##0\);_(* &quot;-&quot;_);_(@_)"/>
    <numFmt numFmtId="194" formatCode="0.0000000000"/>
    <numFmt numFmtId="195" formatCode="_(* #,##0.0000_);_(* \(#,##0.0000\);_(* &quot;-&quot;??_);_(@_)"/>
    <numFmt numFmtId="196" formatCode="#,##0.0000_);\(#,##0.0000\)"/>
    <numFmt numFmtId="197" formatCode="#,##0.00000_);\(#,##0.00000\)"/>
    <numFmt numFmtId="198" formatCode="0.0000_)"/>
  </numFmts>
  <fonts count="33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  <charset val="222"/>
    </font>
    <font>
      <u/>
      <sz val="14"/>
      <color indexed="12"/>
      <name val="AngsanaUPC"/>
      <family val="1"/>
    </font>
    <font>
      <u/>
      <sz val="14"/>
      <color indexed="36"/>
      <name val="AngsanaUPC"/>
      <family val="1"/>
    </font>
    <font>
      <sz val="8"/>
      <name val="AngsanaUPC"/>
      <family val="1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name val="AngsanaUPC"/>
      <family val="1"/>
    </font>
    <font>
      <sz val="15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4"/>
      <name val="Cordia New"/>
      <family val="2"/>
    </font>
    <font>
      <sz val="14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indexed="12"/>
      <name val="TH SarabunPSK"/>
      <family val="2"/>
    </font>
    <font>
      <sz val="10"/>
      <name val="Arial"/>
      <family val="2"/>
      <charset val="222"/>
    </font>
    <font>
      <sz val="16"/>
      <name val="TH SarabunPSK"/>
      <family val="2"/>
    </font>
    <font>
      <sz val="16"/>
      <name val="Cordia New"/>
      <family val="2"/>
      <charset val="22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2"/>
      <name val="EucrosiaUPC"/>
      <family val="1"/>
    </font>
    <font>
      <sz val="14"/>
      <color indexed="60"/>
      <name val="TH SarabunPSK"/>
      <family val="2"/>
    </font>
    <font>
      <sz val="14"/>
      <name val="AngsanaUPC"/>
      <family val="1"/>
      <charset val="66"/>
    </font>
    <font>
      <sz val="16"/>
      <color indexed="8"/>
      <name val="TH SarabunPSK"/>
      <family val="2"/>
    </font>
    <font>
      <sz val="16"/>
      <name val="TH SarabunPSK"/>
      <family val="2"/>
      <charset val="222"/>
    </font>
    <font>
      <sz val="13"/>
      <name val="TH SarabunPSK"/>
      <family val="2"/>
      <charset val="222"/>
    </font>
    <font>
      <sz val="14"/>
      <color rgb="FFFF0000"/>
      <name val="Angsana New"/>
      <family val="1"/>
      <charset val="222"/>
    </font>
    <font>
      <sz val="14"/>
      <color rgb="FFFF0000"/>
      <name val="TH SarabunPSK"/>
      <family val="2"/>
      <charset val="222"/>
    </font>
    <font>
      <sz val="14"/>
      <name val="Angsana New"/>
      <family val="1"/>
      <charset val="222"/>
    </font>
    <font>
      <sz val="15"/>
      <name val="TH SarabunPSK"/>
      <family val="2"/>
      <charset val="222"/>
    </font>
    <font>
      <sz val="15"/>
      <name val="Angsana News"/>
      <family val="1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2" fillId="0" borderId="0"/>
    <xf numFmtId="0" fontId="2" fillId="0" borderId="0"/>
    <xf numFmtId="9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192" fontId="17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0" fontId="12" fillId="0" borderId="0"/>
    <xf numFmtId="43" fontId="7" fillId="0" borderId="0" applyFont="0" applyFill="0" applyBorder="0" applyAlignment="0" applyProtection="0"/>
    <xf numFmtId="0" fontId="12" fillId="0" borderId="0"/>
    <xf numFmtId="0" fontId="22" fillId="0" borderId="0"/>
    <xf numFmtId="0" fontId="12" fillId="0" borderId="0"/>
    <xf numFmtId="0" fontId="2" fillId="0" borderId="0"/>
    <xf numFmtId="0" fontId="12" fillId="0" borderId="0"/>
    <xf numFmtId="187" fontId="12" fillId="0" borderId="0" applyFont="0" applyFill="0" applyBorder="0" applyAlignment="0" applyProtection="0"/>
    <xf numFmtId="0" fontId="12" fillId="0" borderId="0"/>
    <xf numFmtId="0" fontId="24" fillId="0" borderId="0"/>
    <xf numFmtId="0" fontId="13" fillId="0" borderId="0"/>
    <xf numFmtId="187" fontId="2" fillId="0" borderId="0" applyFont="0" applyFill="0" applyBorder="0" applyAlignment="0" applyProtection="0"/>
  </cellStyleXfs>
  <cellXfs count="343">
    <xf numFmtId="0" fontId="0" fillId="0" borderId="0" xfId="0"/>
    <xf numFmtId="0" fontId="8" fillId="0" borderId="0" xfId="0" applyFont="1"/>
    <xf numFmtId="0" fontId="7" fillId="0" borderId="0" xfId="0" applyFont="1"/>
    <xf numFmtId="0" fontId="10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3" fontId="14" fillId="0" borderId="6" xfId="28" applyNumberFormat="1" applyFont="1" applyFill="1" applyBorder="1" applyAlignment="1">
      <alignment horizontal="center" vertical="center"/>
    </xf>
    <xf numFmtId="187" fontId="10" fillId="0" borderId="0" xfId="13" applyFont="1" applyBorder="1" applyAlignment="1">
      <alignment vertical="center"/>
    </xf>
    <xf numFmtId="187" fontId="3" fillId="0" borderId="0" xfId="13" applyFont="1" applyBorder="1" applyAlignment="1">
      <alignment vertical="center"/>
    </xf>
    <xf numFmtId="3" fontId="14" fillId="0" borderId="4" xfId="28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left" vertical="center"/>
    </xf>
    <xf numFmtId="187" fontId="14" fillId="0" borderId="19" xfId="13" applyFont="1" applyFill="1" applyBorder="1" applyAlignment="1">
      <alignment horizontal="right" vertical="center"/>
    </xf>
    <xf numFmtId="49" fontId="14" fillId="0" borderId="19" xfId="13" applyNumberFormat="1" applyFont="1" applyFill="1" applyBorder="1" applyAlignment="1">
      <alignment horizontal="center" vertical="center"/>
    </xf>
    <xf numFmtId="187" fontId="14" fillId="0" borderId="27" xfId="13" applyFont="1" applyFill="1" applyBorder="1" applyAlignment="1">
      <alignment horizontal="right" vertical="center"/>
    </xf>
    <xf numFmtId="187" fontId="14" fillId="0" borderId="20" xfId="13" applyFont="1" applyFill="1" applyBorder="1" applyAlignment="1">
      <alignment horizontal="right" vertical="center"/>
    </xf>
    <xf numFmtId="2" fontId="14" fillId="0" borderId="19" xfId="13" applyNumberFormat="1" applyFont="1" applyFill="1" applyBorder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49" fontId="14" fillId="0" borderId="10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9" fontId="7" fillId="2" borderId="0" xfId="11" applyNumberFormat="1" applyFont="1" applyFill="1" applyAlignment="1">
      <alignment horizontal="left" vertical="center"/>
    </xf>
    <xf numFmtId="9" fontId="7" fillId="2" borderId="0" xfId="11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4" fontId="7" fillId="2" borderId="5" xfId="13" applyNumberFormat="1" applyFont="1" applyFill="1" applyBorder="1" applyAlignment="1" applyProtection="1">
      <alignment horizontal="center" vertical="center"/>
      <protection locked="0"/>
    </xf>
    <xf numFmtId="190" fontId="7" fillId="2" borderId="23" xfId="13" applyNumberFormat="1" applyFont="1" applyFill="1" applyBorder="1" applyAlignment="1" applyProtection="1">
      <alignment horizontal="center" vertical="center"/>
      <protection locked="0"/>
    </xf>
    <xf numFmtId="190" fontId="7" fillId="2" borderId="5" xfId="13" applyNumberFormat="1" applyFont="1" applyFill="1" applyBorder="1" applyAlignment="1" applyProtection="1">
      <alignment horizontal="center" vertical="center"/>
      <protection locked="0"/>
    </xf>
    <xf numFmtId="190" fontId="7" fillId="0" borderId="0" xfId="13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left"/>
    </xf>
    <xf numFmtId="4" fontId="7" fillId="0" borderId="6" xfId="13" applyNumberFormat="1" applyFont="1" applyFill="1" applyBorder="1" applyAlignment="1" applyProtection="1">
      <alignment horizontal="right"/>
      <protection locked="0"/>
    </xf>
    <xf numFmtId="187" fontId="7" fillId="0" borderId="10" xfId="13" applyFont="1" applyFill="1" applyBorder="1" applyAlignment="1" applyProtection="1">
      <protection locked="0"/>
    </xf>
    <xf numFmtId="190" fontId="7" fillId="0" borderId="10" xfId="13" applyNumberFormat="1" applyFont="1" applyFill="1" applyBorder="1" applyAlignment="1" applyProtection="1">
      <protection locked="0"/>
    </xf>
    <xf numFmtId="187" fontId="7" fillId="0" borderId="29" xfId="13" applyFont="1" applyFill="1" applyBorder="1" applyAlignment="1" applyProtection="1"/>
    <xf numFmtId="190" fontId="7" fillId="2" borderId="7" xfId="13" applyNumberFormat="1" applyFont="1" applyFill="1" applyBorder="1" applyAlignment="1" applyProtection="1">
      <alignment horizontal="center"/>
      <protection locked="0"/>
    </xf>
    <xf numFmtId="187" fontId="7" fillId="0" borderId="0" xfId="13" applyFont="1" applyFill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29" xfId="0" applyFont="1" applyBorder="1" applyAlignment="1">
      <alignment horizontal="left"/>
    </xf>
    <xf numFmtId="187" fontId="7" fillId="0" borderId="13" xfId="13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/>
    </xf>
    <xf numFmtId="187" fontId="7" fillId="0" borderId="15" xfId="13" applyFont="1" applyFill="1" applyBorder="1" applyAlignment="1" applyProtection="1">
      <protection locked="0"/>
    </xf>
    <xf numFmtId="187" fontId="7" fillId="0" borderId="15" xfId="13" applyFont="1" applyFill="1" applyBorder="1" applyAlignment="1" applyProtection="1"/>
    <xf numFmtId="190" fontId="7" fillId="0" borderId="13" xfId="13" applyNumberFormat="1" applyFont="1" applyFill="1" applyBorder="1" applyAlignment="1" applyProtection="1">
      <alignment horizontal="center"/>
      <protection locked="0"/>
    </xf>
    <xf numFmtId="0" fontId="7" fillId="0" borderId="28" xfId="33" applyFont="1" applyBorder="1" applyAlignment="1">
      <alignment horizontal="left"/>
    </xf>
    <xf numFmtId="190" fontId="7" fillId="2" borderId="13" xfId="13" applyNumberFormat="1" applyFont="1" applyFill="1" applyBorder="1" applyAlignment="1" applyProtection="1">
      <alignment horizontal="center"/>
      <protection locked="0"/>
    </xf>
    <xf numFmtId="187" fontId="21" fillId="0" borderId="18" xfId="13" applyFont="1" applyFill="1" applyBorder="1" applyProtection="1"/>
    <xf numFmtId="190" fontId="7" fillId="2" borderId="6" xfId="13" applyNumberFormat="1" applyFont="1" applyFill="1" applyBorder="1" applyProtection="1">
      <protection locked="0"/>
    </xf>
    <xf numFmtId="190" fontId="7" fillId="0" borderId="0" xfId="13" applyNumberFormat="1" applyFont="1" applyFill="1" applyBorder="1" applyProtection="1">
      <protection locked="0"/>
    </xf>
    <xf numFmtId="0" fontId="7" fillId="0" borderId="28" xfId="0" applyFont="1" applyBorder="1" applyProtection="1">
      <protection locked="0"/>
    </xf>
    <xf numFmtId="190" fontId="7" fillId="3" borderId="13" xfId="13" applyNumberFormat="1" applyFont="1" applyFill="1" applyBorder="1" applyAlignment="1" applyProtection="1">
      <alignment horizontal="center"/>
      <protection locked="0"/>
    </xf>
    <xf numFmtId="187" fontId="7" fillId="0" borderId="28" xfId="13" applyFont="1" applyFill="1" applyBorder="1" applyAlignment="1" applyProtection="1"/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1" xfId="13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/>
      <protection locked="0"/>
    </xf>
    <xf numFmtId="190" fontId="7" fillId="0" borderId="8" xfId="13" applyNumberFormat="1" applyFont="1" applyFill="1" applyBorder="1" applyAlignment="1" applyProtection="1">
      <protection locked="0"/>
    </xf>
    <xf numFmtId="187" fontId="21" fillId="0" borderId="3" xfId="13" applyFont="1" applyFill="1" applyBorder="1" applyProtection="1"/>
    <xf numFmtId="190" fontId="7" fillId="2" borderId="1" xfId="13" applyNumberFormat="1" applyFont="1" applyFill="1" applyBorder="1" applyProtection="1"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30" xfId="34" applyFont="1" applyFill="1" applyBorder="1" applyAlignment="1">
      <alignment horizontal="center" vertical="center"/>
    </xf>
    <xf numFmtId="4" fontId="7" fillId="4" borderId="5" xfId="13" applyNumberFormat="1" applyFont="1" applyFill="1" applyBorder="1" applyAlignment="1" applyProtection="1">
      <alignment horizontal="righ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190" fontId="7" fillId="4" borderId="25" xfId="13" applyNumberFormat="1" applyFont="1" applyFill="1" applyBorder="1" applyAlignment="1" applyProtection="1">
      <alignment vertical="top"/>
      <protection locked="0"/>
    </xf>
    <xf numFmtId="187" fontId="7" fillId="4" borderId="23" xfId="13" applyFont="1" applyFill="1" applyBorder="1" applyAlignment="1" applyProtection="1">
      <alignment vertical="top"/>
      <protection locked="0"/>
    </xf>
    <xf numFmtId="0" fontId="7" fillId="4" borderId="5" xfId="35" applyFont="1" applyFill="1" applyBorder="1" applyAlignment="1">
      <alignment horizontal="center" vertical="top"/>
    </xf>
    <xf numFmtId="0" fontId="2" fillId="2" borderId="0" xfId="0" applyFont="1" applyFill="1" applyAlignment="1">
      <alignment vertical="center"/>
    </xf>
    <xf numFmtId="0" fontId="7" fillId="2" borderId="26" xfId="0" applyFont="1" applyFill="1" applyBorder="1" applyAlignment="1">
      <alignment vertical="center"/>
    </xf>
    <xf numFmtId="187" fontId="7" fillId="2" borderId="0" xfId="13" applyFont="1" applyFill="1" applyBorder="1" applyAlignment="1" applyProtection="1">
      <alignment horizontal="fill" vertical="center"/>
    </xf>
    <xf numFmtId="0" fontId="7" fillId="2" borderId="5" xfId="0" quotePrefix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90" fontId="7" fillId="0" borderId="5" xfId="36" applyNumberFormat="1" applyFont="1" applyFill="1" applyBorder="1" applyAlignment="1" applyProtection="1">
      <alignment horizontal="center" vertical="center"/>
    </xf>
    <xf numFmtId="187" fontId="7" fillId="2" borderId="5" xfId="13" applyFont="1" applyFill="1" applyBorder="1" applyAlignment="1" applyProtection="1">
      <alignment horizontal="centerContinuous"/>
    </xf>
    <xf numFmtId="0" fontId="7" fillId="2" borderId="6" xfId="11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 vertical="top"/>
    </xf>
    <xf numFmtId="187" fontId="7" fillId="2" borderId="13" xfId="13" quotePrefix="1" applyFont="1" applyFill="1" applyBorder="1" applyAlignment="1" applyProtection="1">
      <alignment horizontal="left"/>
    </xf>
    <xf numFmtId="187" fontId="7" fillId="2" borderId="1" xfId="13" quotePrefix="1" applyFont="1" applyFill="1" applyBorder="1" applyAlignment="1" applyProtection="1">
      <alignment horizontal="left"/>
    </xf>
    <xf numFmtId="0" fontId="7" fillId="2" borderId="13" xfId="11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2" borderId="28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187" fontId="7" fillId="2" borderId="6" xfId="13" quotePrefix="1" applyFont="1" applyFill="1" applyBorder="1" applyAlignment="1" applyProtection="1">
      <alignment horizontal="left" vertical="top"/>
    </xf>
    <xf numFmtId="0" fontId="7" fillId="2" borderId="16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187" fontId="7" fillId="2" borderId="16" xfId="13" applyFont="1" applyFill="1" applyBorder="1" applyAlignment="1">
      <alignment vertical="top"/>
    </xf>
    <xf numFmtId="187" fontId="7" fillId="2" borderId="1" xfId="13" applyFont="1" applyFill="1" applyBorder="1" applyAlignment="1"/>
    <xf numFmtId="0" fontId="7" fillId="4" borderId="5" xfId="0" applyFont="1" applyFill="1" applyBorder="1" applyAlignment="1">
      <alignment vertical="top"/>
    </xf>
    <xf numFmtId="0" fontId="7" fillId="4" borderId="5" xfId="11" applyFont="1" applyFill="1" applyBorder="1" applyAlignment="1">
      <alignment horizontal="center" vertical="top"/>
    </xf>
    <xf numFmtId="187" fontId="7" fillId="4" borderId="5" xfId="13" applyFont="1" applyFill="1" applyBorder="1" applyAlignment="1"/>
    <xf numFmtId="187" fontId="7" fillId="2" borderId="5" xfId="13" applyFont="1" applyFill="1" applyBorder="1" applyAlignment="1"/>
    <xf numFmtId="0" fontId="7" fillId="2" borderId="0" xfId="0" applyFont="1" applyFill="1" applyAlignment="1">
      <alignment horizontal="right" vertical="center"/>
    </xf>
    <xf numFmtId="9" fontId="7" fillId="2" borderId="0" xfId="11" applyNumberFormat="1" applyFont="1" applyFill="1" applyAlignment="1">
      <alignment horizontal="center" vertical="center"/>
    </xf>
    <xf numFmtId="0" fontId="7" fillId="2" borderId="5" xfId="37" applyFont="1" applyFill="1" applyBorder="1" applyAlignment="1">
      <alignment horizontal="center" vertical="center"/>
    </xf>
    <xf numFmtId="0" fontId="23" fillId="2" borderId="5" xfId="38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31" xfId="37" applyFont="1" applyFill="1" applyBorder="1"/>
    <xf numFmtId="190" fontId="7" fillId="2" borderId="31" xfId="13" applyNumberFormat="1" applyFont="1" applyFill="1" applyBorder="1" applyAlignment="1">
      <alignment vertical="top"/>
    </xf>
    <xf numFmtId="187" fontId="7" fillId="2" borderId="6" xfId="13" applyFont="1" applyFill="1" applyBorder="1" applyAlignment="1"/>
    <xf numFmtId="0" fontId="7" fillId="2" borderId="7" xfId="37" applyFont="1" applyFill="1" applyBorder="1" applyAlignment="1">
      <alignment vertical="center"/>
    </xf>
    <xf numFmtId="187" fontId="7" fillId="2" borderId="0" xfId="13" applyFont="1" applyFill="1" applyAlignment="1">
      <alignment horizontal="right" vertical="center"/>
    </xf>
    <xf numFmtId="187" fontId="7" fillId="2" borderId="0" xfId="13" applyFont="1" applyFill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/>
    </xf>
    <xf numFmtId="0" fontId="7" fillId="2" borderId="28" xfId="37" applyFont="1" applyFill="1" applyBorder="1"/>
    <xf numFmtId="190" fontId="7" fillId="2" borderId="28" xfId="13" applyNumberFormat="1" applyFont="1" applyFill="1" applyBorder="1" applyAlignment="1">
      <alignment vertical="top"/>
    </xf>
    <xf numFmtId="0" fontId="7" fillId="2" borderId="6" xfId="37" applyFont="1" applyFill="1" applyBorder="1" applyAlignment="1">
      <alignment vertical="center"/>
    </xf>
    <xf numFmtId="187" fontId="7" fillId="2" borderId="6" xfId="13" applyFont="1" applyFill="1" applyBorder="1" applyAlignment="1">
      <alignment vertical="center"/>
    </xf>
    <xf numFmtId="0" fontId="7" fillId="2" borderId="29" xfId="37" applyFont="1" applyFill="1" applyBorder="1" applyAlignment="1">
      <alignment vertical="center"/>
    </xf>
    <xf numFmtId="190" fontId="7" fillId="2" borderId="29" xfId="13" applyNumberFormat="1" applyFont="1" applyFill="1" applyBorder="1" applyAlignment="1">
      <alignment vertical="center"/>
    </xf>
    <xf numFmtId="187" fontId="7" fillId="2" borderId="13" xfId="13" applyFont="1" applyFill="1" applyBorder="1" applyAlignment="1">
      <alignment vertical="center"/>
    </xf>
    <xf numFmtId="43" fontId="7" fillId="2" borderId="0" xfId="0" applyNumberFormat="1" applyFont="1" applyFill="1" applyAlignment="1">
      <alignment horizontal="right" vertical="center"/>
    </xf>
    <xf numFmtId="0" fontId="7" fillId="2" borderId="19" xfId="37" applyFont="1" applyFill="1" applyBorder="1" applyAlignment="1">
      <alignment vertical="center"/>
    </xf>
    <xf numFmtId="0" fontId="7" fillId="2" borderId="27" xfId="37" applyFont="1" applyFill="1" applyBorder="1" applyAlignment="1">
      <alignment vertical="center"/>
    </xf>
    <xf numFmtId="190" fontId="7" fillId="2" borderId="27" xfId="13" applyNumberFormat="1" applyFont="1" applyFill="1" applyBorder="1" applyAlignment="1">
      <alignment vertical="center"/>
    </xf>
    <xf numFmtId="187" fontId="7" fillId="2" borderId="19" xfId="13" applyFont="1" applyFill="1" applyBorder="1" applyAlignment="1">
      <alignment vertical="center"/>
    </xf>
    <xf numFmtId="187" fontId="7" fillId="2" borderId="16" xfId="13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87" fontId="7" fillId="2" borderId="32" xfId="13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187" fontId="23" fillId="2" borderId="16" xfId="13" applyFont="1" applyFill="1" applyBorder="1" applyAlignment="1">
      <alignment vertical="center"/>
    </xf>
    <xf numFmtId="187" fontId="7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vertical="center"/>
    </xf>
    <xf numFmtId="0" fontId="7" fillId="2" borderId="0" xfId="17" applyFont="1" applyFill="1" applyAlignment="1">
      <alignment vertical="center"/>
    </xf>
    <xf numFmtId="0" fontId="7" fillId="2" borderId="0" xfId="39" applyFont="1" applyFill="1" applyAlignment="1">
      <alignment horizontal="center"/>
    </xf>
    <xf numFmtId="0" fontId="7" fillId="2" borderId="0" xfId="39" applyFont="1" applyFill="1" applyAlignment="1">
      <alignment horizontal="center" vertical="center"/>
    </xf>
    <xf numFmtId="194" fontId="7" fillId="2" borderId="0" xfId="17" applyNumberFormat="1" applyFont="1" applyFill="1" applyAlignment="1">
      <alignment horizontal="left" vertical="center"/>
    </xf>
    <xf numFmtId="187" fontId="7" fillId="2" borderId="0" xfId="17" applyNumberFormat="1" applyFont="1" applyFill="1" applyAlignment="1">
      <alignment horizontal="right" vertical="center"/>
    </xf>
    <xf numFmtId="0" fontId="7" fillId="2" borderId="0" xfId="17" applyFont="1" applyFill="1" applyAlignment="1">
      <alignment horizontal="right" vertical="center"/>
    </xf>
    <xf numFmtId="0" fontId="7" fillId="2" borderId="0" xfId="40" applyFont="1" applyFill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41" applyFont="1"/>
    <xf numFmtId="0" fontId="7" fillId="2" borderId="0" xfId="40" applyFont="1" applyFill="1" applyAlignment="1">
      <alignment vertical="top"/>
    </xf>
    <xf numFmtId="187" fontId="7" fillId="2" borderId="0" xfId="42" applyFont="1" applyFill="1" applyAlignment="1">
      <alignment vertical="top"/>
    </xf>
    <xf numFmtId="0" fontId="7" fillId="0" borderId="0" xfId="43" applyFont="1"/>
    <xf numFmtId="0" fontId="18" fillId="2" borderId="0" xfId="40" applyFont="1" applyFill="1" applyAlignment="1">
      <alignment vertical="center"/>
    </xf>
    <xf numFmtId="0" fontId="8" fillId="0" borderId="0" xfId="0" applyFont="1" applyAlignment="1">
      <alignment horizontal="center"/>
    </xf>
    <xf numFmtId="0" fontId="7" fillId="2" borderId="0" xfId="8" applyFont="1" applyFill="1" applyAlignment="1">
      <alignment horizontal="center" vertical="center"/>
    </xf>
    <xf numFmtId="187" fontId="7" fillId="2" borderId="0" xfId="42" applyFont="1" applyFill="1" applyAlignment="1">
      <alignment vertical="center"/>
    </xf>
    <xf numFmtId="0" fontId="7" fillId="2" borderId="0" xfId="0" quotePrefix="1" applyFont="1" applyFill="1" applyAlignment="1">
      <alignment horizontal="left" vertical="center"/>
    </xf>
    <xf numFmtId="0" fontId="7" fillId="2" borderId="2" xfId="37" applyFont="1" applyFill="1" applyBorder="1" applyAlignment="1">
      <alignment horizontal="center" vertical="center"/>
    </xf>
    <xf numFmtId="0" fontId="7" fillId="0" borderId="9" xfId="44" applyFont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4" xfId="37" applyFont="1" applyFill="1" applyBorder="1" applyAlignment="1">
      <alignment horizontal="center" vertical="center"/>
    </xf>
    <xf numFmtId="0" fontId="7" fillId="2" borderId="1" xfId="37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43" fontId="7" fillId="2" borderId="1" xfId="0" quotePrefix="1" applyNumberFormat="1" applyFont="1" applyFill="1" applyBorder="1" applyAlignment="1">
      <alignment horizontal="center"/>
    </xf>
    <xf numFmtId="43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left" vertical="center"/>
    </xf>
    <xf numFmtId="43" fontId="7" fillId="2" borderId="7" xfId="0" quotePrefix="1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43" fontId="7" fillId="2" borderId="6" xfId="13" applyNumberFormat="1" applyFont="1" applyFill="1" applyBorder="1" applyAlignment="1"/>
    <xf numFmtId="43" fontId="7" fillId="2" borderId="6" xfId="13" applyNumberFormat="1" applyFont="1" applyFill="1" applyBorder="1" applyAlignment="1">
      <alignment vertical="center"/>
    </xf>
    <xf numFmtId="43" fontId="7" fillId="2" borderId="6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7" fillId="2" borderId="3" xfId="11" applyFont="1" applyFill="1" applyBorder="1" applyAlignment="1">
      <alignment horizontal="left" vertical="top"/>
    </xf>
    <xf numFmtId="43" fontId="7" fillId="2" borderId="1" xfId="13" applyNumberFormat="1" applyFont="1" applyFill="1" applyBorder="1" applyAlignment="1">
      <alignment horizontal="right" vertical="top"/>
    </xf>
    <xf numFmtId="43" fontId="7" fillId="2" borderId="1" xfId="1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43" fontId="7" fillId="2" borderId="4" xfId="13" applyNumberFormat="1" applyFont="1" applyFill="1" applyBorder="1" applyAlignment="1">
      <alignment horizontal="right" vertical="center"/>
    </xf>
    <xf numFmtId="43" fontId="7" fillId="2" borderId="22" xfId="13" applyNumberFormat="1" applyFont="1" applyFill="1" applyBorder="1" applyAlignment="1">
      <alignment horizontal="right" vertical="center"/>
    </xf>
    <xf numFmtId="187" fontId="7" fillId="2" borderId="4" xfId="13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top"/>
    </xf>
    <xf numFmtId="0" fontId="7" fillId="4" borderId="23" xfId="0" applyFont="1" applyFill="1" applyBorder="1" applyAlignment="1">
      <alignment horizontal="center" vertical="top"/>
    </xf>
    <xf numFmtId="187" fontId="7" fillId="4" borderId="5" xfId="13" applyFont="1" applyFill="1" applyBorder="1" applyAlignment="1">
      <alignment horizontal="right" vertical="top"/>
    </xf>
    <xf numFmtId="15" fontId="7" fillId="4" borderId="5" xfId="4" applyNumberFormat="1" applyFont="1" applyFill="1" applyBorder="1" applyAlignment="1" applyProtection="1">
      <alignment horizontal="left" vertical="center"/>
    </xf>
    <xf numFmtId="187" fontId="16" fillId="2" borderId="32" xfId="13" applyFont="1" applyFill="1" applyBorder="1" applyAlignment="1">
      <alignment horizontal="right" vertical="top"/>
    </xf>
    <xf numFmtId="195" fontId="16" fillId="2" borderId="32" xfId="13" applyNumberFormat="1" applyFont="1" applyFill="1" applyBorder="1" applyAlignment="1">
      <alignment horizontal="right" vertical="top"/>
    </xf>
    <xf numFmtId="0" fontId="7" fillId="2" borderId="13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90" fontId="7" fillId="2" borderId="13" xfId="13" quotePrefix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top"/>
    </xf>
    <xf numFmtId="0" fontId="18" fillId="0" borderId="28" xfId="44" applyFont="1" applyBorder="1" applyAlignment="1">
      <alignment horizontal="left" vertical="top"/>
    </xf>
    <xf numFmtId="0" fontId="18" fillId="0" borderId="6" xfId="44" applyFont="1" applyBorder="1" applyAlignment="1">
      <alignment horizontal="left"/>
    </xf>
    <xf numFmtId="196" fontId="20" fillId="2" borderId="0" xfId="0" applyNumberFormat="1" applyFont="1" applyFill="1" applyAlignment="1">
      <alignment vertical="center"/>
    </xf>
    <xf numFmtId="197" fontId="7" fillId="2" borderId="0" xfId="0" applyNumberFormat="1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0" fontId="7" fillId="2" borderId="19" xfId="0" applyFont="1" applyFill="1" applyBorder="1" applyAlignment="1">
      <alignment vertical="top"/>
    </xf>
    <xf numFmtId="0" fontId="25" fillId="0" borderId="6" xfId="0" applyFont="1" applyBorder="1" applyAlignment="1">
      <alignment horizontal="left" vertical="top"/>
    </xf>
    <xf numFmtId="0" fontId="18" fillId="0" borderId="19" xfId="44" applyFont="1" applyBorder="1" applyAlignment="1">
      <alignment horizontal="left"/>
    </xf>
    <xf numFmtId="0" fontId="7" fillId="2" borderId="19" xfId="0" applyFont="1" applyFill="1" applyBorder="1" applyAlignment="1">
      <alignment vertical="center"/>
    </xf>
    <xf numFmtId="0" fontId="7" fillId="2" borderId="4" xfId="0" applyFont="1" applyFill="1" applyBorder="1" applyAlignment="1">
      <alignment vertical="top"/>
    </xf>
    <xf numFmtId="0" fontId="25" fillId="0" borderId="16" xfId="0" applyFont="1" applyBorder="1" applyAlignment="1">
      <alignment horizontal="left"/>
    </xf>
    <xf numFmtId="0" fontId="7" fillId="2" borderId="0" xfId="0" applyFont="1" applyFill="1" applyAlignment="1">
      <alignment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188" fontId="7" fillId="2" borderId="0" xfId="0" applyNumberFormat="1" applyFont="1" applyFill="1" applyAlignment="1">
      <alignment vertical="center"/>
    </xf>
    <xf numFmtId="198" fontId="20" fillId="2" borderId="0" xfId="0" applyNumberFormat="1" applyFont="1" applyFill="1" applyAlignment="1">
      <alignment vertical="center"/>
    </xf>
    <xf numFmtId="0" fontId="7" fillId="2" borderId="0" xfId="0" quotePrefix="1" applyFont="1" applyFill="1" applyAlignment="1">
      <alignment vertical="center"/>
    </xf>
    <xf numFmtId="189" fontId="7" fillId="2" borderId="0" xfId="0" applyNumberFormat="1" applyFont="1" applyFill="1" applyAlignment="1">
      <alignment vertical="center"/>
    </xf>
    <xf numFmtId="187" fontId="7" fillId="0" borderId="0" xfId="13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left" vertical="top"/>
    </xf>
    <xf numFmtId="0" fontId="14" fillId="0" borderId="0" xfId="7" applyFont="1" applyAlignment="1">
      <alignment vertical="center"/>
    </xf>
    <xf numFmtId="187" fontId="14" fillId="0" borderId="0" xfId="13" applyFont="1" applyBorder="1" applyAlignment="1">
      <alignment horizontal="left" vertical="center"/>
    </xf>
    <xf numFmtId="0" fontId="14" fillId="0" borderId="0" xfId="7" applyFont="1" applyAlignment="1">
      <alignment horizontal="left" vertical="center"/>
    </xf>
    <xf numFmtId="187" fontId="14" fillId="0" borderId="0" xfId="1" applyFont="1" applyBorder="1" applyAlignment="1">
      <alignment horizontal="left" vertical="center"/>
    </xf>
    <xf numFmtId="187" fontId="14" fillId="0" borderId="0" xfId="1" applyFont="1" applyBorder="1" applyAlignment="1">
      <alignment vertical="center"/>
    </xf>
    <xf numFmtId="187" fontId="14" fillId="0" borderId="0" xfId="1" applyFont="1" applyFill="1" applyBorder="1" applyAlignment="1">
      <alignment vertical="center"/>
    </xf>
    <xf numFmtId="187" fontId="14" fillId="0" borderId="0" xfId="1" applyFont="1" applyBorder="1" applyAlignment="1">
      <alignment horizontal="center" vertical="center"/>
    </xf>
    <xf numFmtId="9" fontId="14" fillId="0" borderId="0" xfId="7" applyNumberFormat="1" applyFont="1" applyAlignment="1">
      <alignment vertical="center"/>
    </xf>
    <xf numFmtId="187" fontId="14" fillId="0" borderId="2" xfId="13" applyFont="1" applyBorder="1" applyAlignment="1">
      <alignment vertical="center"/>
    </xf>
    <xf numFmtId="187" fontId="14" fillId="0" borderId="2" xfId="1" applyFont="1" applyBorder="1" applyAlignment="1">
      <alignment vertical="center"/>
    </xf>
    <xf numFmtId="0" fontId="14" fillId="0" borderId="2" xfId="7" applyFont="1" applyBorder="1" applyAlignment="1">
      <alignment horizontal="center" vertical="center"/>
    </xf>
    <xf numFmtId="187" fontId="14" fillId="0" borderId="1" xfId="13" applyFont="1" applyBorder="1" applyAlignment="1">
      <alignment horizontal="center" vertical="center"/>
    </xf>
    <xf numFmtId="187" fontId="14" fillId="0" borderId="1" xfId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187" fontId="14" fillId="0" borderId="2" xfId="1" applyFont="1" applyBorder="1" applyAlignment="1">
      <alignment horizontal="center" vertical="center"/>
    </xf>
    <xf numFmtId="190" fontId="14" fillId="0" borderId="2" xfId="1" applyNumberFormat="1" applyFont="1" applyBorder="1" applyAlignment="1">
      <alignment horizontal="center" vertical="center"/>
    </xf>
    <xf numFmtId="187" fontId="14" fillId="0" borderId="4" xfId="13" applyFont="1" applyBorder="1" applyAlignment="1">
      <alignment vertical="center"/>
    </xf>
    <xf numFmtId="187" fontId="14" fillId="0" borderId="4" xfId="1" applyFont="1" applyBorder="1" applyAlignment="1">
      <alignment vertical="center"/>
    </xf>
    <xf numFmtId="0" fontId="14" fillId="0" borderId="4" xfId="7" applyFont="1" applyBorder="1" applyAlignment="1">
      <alignment horizontal="center" vertical="center"/>
    </xf>
    <xf numFmtId="187" fontId="14" fillId="0" borderId="4" xfId="1" applyFont="1" applyBorder="1" applyAlignment="1">
      <alignment horizontal="center" vertical="center"/>
    </xf>
    <xf numFmtId="190" fontId="14" fillId="0" borderId="4" xfId="1" applyNumberFormat="1" applyFont="1" applyBorder="1" applyAlignment="1">
      <alignment horizontal="center" vertical="center"/>
    </xf>
    <xf numFmtId="0" fontId="14" fillId="0" borderId="6" xfId="18" applyFont="1" applyBorder="1" applyAlignment="1">
      <alignment horizontal="center" vertical="center"/>
    </xf>
    <xf numFmtId="0" fontId="14" fillId="0" borderId="6" xfId="21" applyNumberFormat="1" applyFont="1" applyFill="1" applyBorder="1" applyAlignment="1">
      <alignment vertical="center"/>
    </xf>
    <xf numFmtId="191" fontId="14" fillId="0" borderId="6" xfId="21" applyNumberFormat="1" applyFont="1" applyFill="1" applyBorder="1" applyAlignment="1">
      <alignment horizontal="center" vertical="center"/>
    </xf>
    <xf numFmtId="4" fontId="14" fillId="0" borderId="6" xfId="18" applyNumberFormat="1" applyFont="1" applyBorder="1" applyAlignment="1">
      <alignment horizontal="center" vertical="center"/>
    </xf>
    <xf numFmtId="187" fontId="14" fillId="0" borderId="6" xfId="21" applyNumberFormat="1" applyFont="1" applyFill="1" applyBorder="1" applyAlignment="1">
      <alignment horizontal="right" vertical="center"/>
    </xf>
    <xf numFmtId="187" fontId="14" fillId="0" borderId="14" xfId="21" applyNumberFormat="1" applyFont="1" applyFill="1" applyBorder="1" applyAlignment="1">
      <alignment horizontal="right" vertical="center"/>
    </xf>
    <xf numFmtId="3" fontId="27" fillId="0" borderId="10" xfId="0" applyNumberFormat="1" applyFont="1" applyBorder="1" applyAlignment="1">
      <alignment horizontal="center" vertical="center"/>
    </xf>
    <xf numFmtId="0" fontId="14" fillId="0" borderId="0" xfId="18" applyFont="1" applyProtection="1">
      <protection locked="0"/>
    </xf>
    <xf numFmtId="187" fontId="14" fillId="0" borderId="0" xfId="13" applyFont="1" applyFill="1" applyProtection="1">
      <protection locked="0"/>
    </xf>
    <xf numFmtId="0" fontId="14" fillId="0" borderId="6" xfId="0" applyFont="1" applyBorder="1" applyAlignment="1">
      <alignment horizontal="center" vertical="center"/>
    </xf>
    <xf numFmtId="187" fontId="14" fillId="0" borderId="6" xfId="13" applyFont="1" applyFill="1" applyBorder="1" applyAlignment="1">
      <alignment horizontal="right" vertical="center"/>
    </xf>
    <xf numFmtId="187" fontId="14" fillId="0" borderId="6" xfId="13" applyFont="1" applyFill="1" applyBorder="1" applyAlignment="1">
      <alignment horizontal="center" vertical="center"/>
    </xf>
    <xf numFmtId="0" fontId="27" fillId="0" borderId="10" xfId="19" applyFont="1" applyBorder="1" applyAlignment="1">
      <alignment horizontal="center" vertical="center" wrapText="1"/>
    </xf>
    <xf numFmtId="190" fontId="14" fillId="0" borderId="3" xfId="13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187" fontId="14" fillId="0" borderId="0" xfId="13" applyFont="1" applyAlignment="1">
      <alignment vertical="center"/>
    </xf>
    <xf numFmtId="187" fontId="14" fillId="0" borderId="19" xfId="21" applyNumberFormat="1" applyFont="1" applyFill="1" applyBorder="1" applyAlignment="1">
      <alignment horizontal="right" vertical="center"/>
    </xf>
    <xf numFmtId="0" fontId="27" fillId="0" borderId="21" xfId="19" applyFont="1" applyBorder="1" applyAlignment="1">
      <alignment horizontal="center" vertical="center" wrapText="1"/>
    </xf>
    <xf numFmtId="190" fontId="14" fillId="0" borderId="0" xfId="13" applyNumberFormat="1" applyFont="1" applyFill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43" fontId="14" fillId="0" borderId="6" xfId="0" applyNumberFormat="1" applyFont="1" applyBorder="1" applyAlignment="1">
      <alignment horizontal="center" vertical="center"/>
    </xf>
    <xf numFmtId="43" fontId="14" fillId="0" borderId="6" xfId="29" applyFont="1" applyFill="1" applyBorder="1" applyAlignment="1">
      <alignment horizontal="center" vertical="center"/>
    </xf>
    <xf numFmtId="43" fontId="14" fillId="0" borderId="6" xfId="0" applyNumberFormat="1" applyFont="1" applyBorder="1" applyAlignment="1">
      <alignment vertical="center"/>
    </xf>
    <xf numFmtId="43" fontId="28" fillId="0" borderId="0" xfId="29" applyFont="1" applyFill="1"/>
    <xf numFmtId="49" fontId="29" fillId="0" borderId="0" xfId="32" applyNumberFormat="1" applyFont="1" applyAlignment="1" applyProtection="1">
      <alignment horizontal="left"/>
      <protection locked="0"/>
    </xf>
    <xf numFmtId="0" fontId="29" fillId="0" borderId="0" xfId="0" applyFont="1"/>
    <xf numFmtId="0" fontId="30" fillId="0" borderId="0" xfId="0" applyFont="1"/>
    <xf numFmtId="43" fontId="14" fillId="0" borderId="19" xfId="0" applyNumberFormat="1" applyFont="1" applyBorder="1" applyAlignment="1">
      <alignment horizontal="center" vertical="center"/>
    </xf>
    <xf numFmtId="43" fontId="14" fillId="0" borderId="19" xfId="29" applyFont="1" applyFill="1" applyBorder="1" applyAlignment="1">
      <alignment horizontal="center" vertical="center"/>
    </xf>
    <xf numFmtId="43" fontId="14" fillId="0" borderId="19" xfId="0" applyNumberFormat="1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21" applyNumberFormat="1" applyFont="1" applyFill="1" applyBorder="1" applyAlignment="1">
      <alignment vertical="center"/>
    </xf>
    <xf numFmtId="187" fontId="14" fillId="0" borderId="16" xfId="13" applyFont="1" applyFill="1" applyBorder="1" applyAlignment="1">
      <alignment horizontal="right" vertical="center"/>
    </xf>
    <xf numFmtId="187" fontId="14" fillId="0" borderId="16" xfId="13" applyFont="1" applyFill="1" applyBorder="1" applyAlignment="1">
      <alignment horizontal="center" vertical="center"/>
    </xf>
    <xf numFmtId="187" fontId="14" fillId="0" borderId="16" xfId="21" applyNumberFormat="1" applyFont="1" applyFill="1" applyBorder="1" applyAlignment="1">
      <alignment horizontal="right" vertical="center"/>
    </xf>
    <xf numFmtId="0" fontId="27" fillId="0" borderId="8" xfId="19" applyFont="1" applyBorder="1" applyAlignment="1">
      <alignment horizontal="center" vertical="center" wrapText="1"/>
    </xf>
    <xf numFmtId="187" fontId="14" fillId="0" borderId="0" xfId="0" applyNumberFormat="1" applyFont="1" applyAlignment="1">
      <alignment vertical="center"/>
    </xf>
    <xf numFmtId="187" fontId="14" fillId="0" borderId="0" xfId="13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3" xfId="21" applyNumberFormat="1" applyFont="1" applyFill="1" applyBorder="1" applyAlignment="1">
      <alignment vertical="center"/>
    </xf>
    <xf numFmtId="187" fontId="14" fillId="0" borderId="10" xfId="13" applyFont="1" applyFill="1" applyBorder="1" applyAlignment="1">
      <alignment horizontal="right" vertical="center"/>
    </xf>
    <xf numFmtId="187" fontId="14" fillId="0" borderId="28" xfId="13" applyFont="1" applyFill="1" applyBorder="1" applyAlignment="1">
      <alignment horizontal="right" vertical="center"/>
    </xf>
    <xf numFmtId="187" fontId="14" fillId="0" borderId="0" xfId="18" applyNumberFormat="1" applyFont="1" applyProtection="1">
      <protection locked="0"/>
    </xf>
    <xf numFmtId="0" fontId="14" fillId="0" borderId="7" xfId="18" applyFont="1" applyBorder="1" applyAlignment="1">
      <alignment horizontal="center" vertical="center"/>
    </xf>
    <xf numFmtId="0" fontId="14" fillId="0" borderId="7" xfId="21" applyNumberFormat="1" applyFont="1" applyFill="1" applyBorder="1" applyAlignment="1">
      <alignment vertical="center"/>
    </xf>
    <xf numFmtId="191" fontId="14" fillId="0" borderId="7" xfId="21" applyNumberFormat="1" applyFont="1" applyFill="1" applyBorder="1" applyAlignment="1">
      <alignment horizontal="center" vertical="center"/>
    </xf>
    <xf numFmtId="4" fontId="14" fillId="0" borderId="7" xfId="18" applyNumberFormat="1" applyFont="1" applyBorder="1" applyAlignment="1">
      <alignment horizontal="center" vertical="center"/>
    </xf>
    <xf numFmtId="187" fontId="14" fillId="0" borderId="7" xfId="21" applyNumberFormat="1" applyFont="1" applyFill="1" applyBorder="1" applyAlignment="1">
      <alignment horizontal="right" vertical="center"/>
    </xf>
    <xf numFmtId="187" fontId="14" fillId="0" borderId="11" xfId="21" applyNumberFormat="1" applyFont="1" applyFill="1" applyBorder="1" applyAlignment="1">
      <alignment horizontal="right" vertical="center"/>
    </xf>
    <xf numFmtId="3" fontId="27" fillId="0" borderId="12" xfId="0" applyNumberFormat="1" applyFont="1" applyBorder="1" applyAlignment="1">
      <alignment horizontal="center" vertical="center"/>
    </xf>
    <xf numFmtId="4" fontId="14" fillId="0" borderId="13" xfId="18" applyNumberFormat="1" applyFont="1" applyBorder="1" applyAlignment="1">
      <alignment horizontal="center" vertical="center"/>
    </xf>
    <xf numFmtId="187" fontId="14" fillId="0" borderId="13" xfId="21" applyNumberFormat="1" applyFont="1" applyFill="1" applyBorder="1" applyAlignment="1">
      <alignment horizontal="right" vertical="center"/>
    </xf>
    <xf numFmtId="3" fontId="27" fillId="0" borderId="15" xfId="0" applyNumberFormat="1" applyFont="1" applyBorder="1" applyAlignment="1">
      <alignment horizontal="center" vertical="center"/>
    </xf>
    <xf numFmtId="191" fontId="14" fillId="0" borderId="13" xfId="21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187" fontId="14" fillId="0" borderId="4" xfId="13" applyFont="1" applyFill="1" applyBorder="1" applyAlignment="1">
      <alignment horizontal="right" vertical="center"/>
    </xf>
    <xf numFmtId="187" fontId="14" fillId="0" borderId="4" xfId="21" applyNumberFormat="1" applyFont="1" applyFill="1" applyBorder="1" applyAlignment="1">
      <alignment horizontal="right" vertical="center"/>
    </xf>
    <xf numFmtId="0" fontId="27" fillId="0" borderId="4" xfId="19" applyFont="1" applyBorder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187" fontId="31" fillId="0" borderId="0" xfId="13" applyFont="1" applyAlignment="1">
      <alignment vertical="center"/>
    </xf>
    <xf numFmtId="187" fontId="31" fillId="0" borderId="0" xfId="1" applyFont="1" applyAlignment="1">
      <alignment vertical="center"/>
    </xf>
    <xf numFmtId="190" fontId="31" fillId="0" borderId="0" xfId="1" applyNumberFormat="1" applyFont="1" applyAlignment="1">
      <alignment vertical="center"/>
    </xf>
    <xf numFmtId="187" fontId="31" fillId="0" borderId="0" xfId="1" applyFont="1" applyFill="1" applyAlignment="1">
      <alignment vertical="center"/>
    </xf>
    <xf numFmtId="190" fontId="31" fillId="0" borderId="0" xfId="1" applyNumberFormat="1" applyFont="1" applyAlignment="1">
      <alignment horizontal="center" vertical="center"/>
    </xf>
    <xf numFmtId="187" fontId="32" fillId="0" borderId="0" xfId="13" applyFont="1" applyFill="1" applyBorder="1" applyAlignment="1">
      <alignment vertical="center"/>
    </xf>
    <xf numFmtId="187" fontId="14" fillId="5" borderId="23" xfId="13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87" fontId="14" fillId="5" borderId="5" xfId="13" applyFont="1" applyFill="1" applyBorder="1" applyAlignment="1">
      <alignment horizontal="right" vertical="center"/>
    </xf>
    <xf numFmtId="190" fontId="27" fillId="5" borderId="25" xfId="13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left" vertical="center"/>
    </xf>
    <xf numFmtId="0" fontId="7" fillId="0" borderId="0" xfId="45" applyFont="1"/>
    <xf numFmtId="2" fontId="7" fillId="0" borderId="0" xfId="45" applyNumberFormat="1" applyFont="1"/>
    <xf numFmtId="0" fontId="7" fillId="2" borderId="0" xfId="39" applyFont="1" applyFill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187" fontId="7" fillId="3" borderId="0" xfId="13" applyFont="1" applyFill="1" applyBorder="1" applyAlignment="1"/>
    <xf numFmtId="0" fontId="21" fillId="3" borderId="0" xfId="0" applyFont="1" applyFill="1" applyBorder="1" applyAlignment="1">
      <alignment vertical="center"/>
    </xf>
    <xf numFmtId="191" fontId="14" fillId="3" borderId="13" xfId="21" applyNumberFormat="1" applyFont="1" applyFill="1" applyBorder="1" applyAlignment="1">
      <alignment horizontal="center" vertical="center"/>
    </xf>
    <xf numFmtId="0" fontId="26" fillId="0" borderId="0" xfId="7" applyFont="1" applyAlignment="1">
      <alignment horizontal="center" vertical="center"/>
    </xf>
    <xf numFmtId="190" fontId="14" fillId="0" borderId="0" xfId="1" applyNumberFormat="1" applyFont="1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/>
    </xf>
    <xf numFmtId="0" fontId="27" fillId="0" borderId="0" xfId="19" applyFont="1" applyBorder="1" applyAlignment="1">
      <alignment horizontal="center" vertical="center" wrapText="1"/>
    </xf>
    <xf numFmtId="2" fontId="14" fillId="0" borderId="0" xfId="13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90" fontId="27" fillId="5" borderId="0" xfId="13" applyNumberFormat="1" applyFont="1" applyFill="1" applyBorder="1" applyAlignment="1">
      <alignment horizontal="center" vertical="center"/>
    </xf>
    <xf numFmtId="187" fontId="27" fillId="0" borderId="0" xfId="13" applyFont="1" applyBorder="1" applyAlignment="1">
      <alignment horizontal="center" vertical="center"/>
    </xf>
    <xf numFmtId="187" fontId="14" fillId="3" borderId="6" xfId="21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7" fillId="2" borderId="2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/>
    </xf>
    <xf numFmtId="0" fontId="7" fillId="2" borderId="0" xfId="39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23" xfId="37" applyFont="1" applyFill="1" applyBorder="1" applyAlignment="1">
      <alignment horizontal="center" vertical="center"/>
    </xf>
    <xf numFmtId="0" fontId="7" fillId="2" borderId="24" xfId="37" applyFont="1" applyFill="1" applyBorder="1" applyAlignment="1">
      <alignment horizontal="center" vertical="center"/>
    </xf>
    <xf numFmtId="9" fontId="7" fillId="2" borderId="0" xfId="11" applyNumberFormat="1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7" fontId="7" fillId="0" borderId="3" xfId="13" applyFont="1" applyFill="1" applyBorder="1" applyAlignment="1" applyProtection="1">
      <alignment horizontal="center" vertical="center"/>
      <protection locked="0"/>
    </xf>
    <xf numFmtId="37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26" fillId="0" borderId="0" xfId="7" applyFont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190" fontId="14" fillId="0" borderId="23" xfId="1" applyNumberFormat="1" applyFont="1" applyBorder="1" applyAlignment="1">
      <alignment horizontal="center" vertical="center"/>
    </xf>
    <xf numFmtId="190" fontId="14" fillId="0" borderId="25" xfId="1" applyNumberFormat="1" applyFont="1" applyBorder="1" applyAlignment="1">
      <alignment horizontal="center" vertical="center"/>
    </xf>
    <xf numFmtId="187" fontId="14" fillId="0" borderId="2" xfId="1" applyFont="1" applyFill="1" applyBorder="1" applyAlignment="1">
      <alignment horizontal="center" vertical="center" wrapText="1"/>
    </xf>
    <xf numFmtId="187" fontId="14" fillId="0" borderId="1" xfId="1" applyFont="1" applyFill="1" applyBorder="1" applyAlignment="1">
      <alignment horizontal="center" vertical="center" wrapText="1"/>
    </xf>
    <xf numFmtId="187" fontId="14" fillId="0" borderId="4" xfId="1" applyFont="1" applyFill="1" applyBorder="1" applyAlignment="1">
      <alignment horizontal="center" vertical="center" wrapText="1"/>
    </xf>
    <xf numFmtId="190" fontId="14" fillId="0" borderId="2" xfId="1" applyNumberFormat="1" applyFont="1" applyBorder="1" applyAlignment="1">
      <alignment horizontal="center" vertical="center" wrapText="1"/>
    </xf>
    <xf numFmtId="190" fontId="14" fillId="0" borderId="1" xfId="1" applyNumberFormat="1" applyFont="1" applyBorder="1" applyAlignment="1">
      <alignment horizontal="center" vertical="center" wrapText="1"/>
    </xf>
    <xf numFmtId="190" fontId="14" fillId="0" borderId="4" xfId="1" applyNumberFormat="1" applyFont="1" applyBorder="1" applyAlignment="1">
      <alignment horizontal="center" vertical="center" wrapText="1"/>
    </xf>
  </cellXfs>
  <cellStyles count="47">
    <cellStyle name="Comma" xfId="13" builtinId="3"/>
    <cellStyle name="Comma 10" xfId="24"/>
    <cellStyle name="Comma 11 4" xfId="29"/>
    <cellStyle name="Comma 2" xfId="1"/>
    <cellStyle name="Comma 2 2" xfId="20"/>
    <cellStyle name="Comma 2 3" xfId="23"/>
    <cellStyle name="Comma 2 4" xfId="46"/>
    <cellStyle name="Comma 2_561019 BOQ เคหะชุมชนฯ จ.กาฬสินธุ์ ระยะที่1 (ส่วนการก่อสร้างที่1)" xfId="42"/>
    <cellStyle name="Comma 3" xfId="2"/>
    <cellStyle name="Comma 4" xfId="3"/>
    <cellStyle name="Comma 5" xfId="4"/>
    <cellStyle name="Comma 5 2" xfId="5"/>
    <cellStyle name="Comma 6" xfId="6"/>
    <cellStyle name="Normal" xfId="0" builtinId="0"/>
    <cellStyle name="Normal 13" xfId="44"/>
    <cellStyle name="Normal 2" xfId="7"/>
    <cellStyle name="Normal 2 2" xfId="8"/>
    <cellStyle name="Normal 2 3" xfId="43"/>
    <cellStyle name="Normal 2 4" xfId="45"/>
    <cellStyle name="Normal 2_3) 580824 BB135 " xfId="40"/>
    <cellStyle name="Normal 3" xfId="9"/>
    <cellStyle name="Normal 3 2" xfId="19"/>
    <cellStyle name="Normal 3 3" xfId="32"/>
    <cellStyle name="Normal 4" xfId="10"/>
    <cellStyle name="Normal 5" xfId="11"/>
    <cellStyle name="Normal_ใบปะหน้ายอดเงินที่เสนอราคาค่าก่อสร้างโครงการบ้านเอื้ออาทรจังหวัดนครราชสีมา (หนองจะบก) เฟส 1" xfId="37"/>
    <cellStyle name="Percent 2" xfId="12"/>
    <cellStyle name="เครื่องหมายจุลภาค 10" xfId="31"/>
    <cellStyle name="เครื่องหมายจุลภาค 2" xfId="21"/>
    <cellStyle name="เครื่องหมายจุลภาค 2 2 2" xfId="28"/>
    <cellStyle name="เครื่องหมายจุลภาค 6" xfId="25"/>
    <cellStyle name="เครื่องหมายจุลภาค 6 2" xfId="27"/>
    <cellStyle name="เครื่องหมายจุลภาค 9" xfId="14"/>
    <cellStyle name="เครื่องหมายจุลภาค_บ้านไทยอยู่เย็นเป็นสุข6" xfId="30"/>
    <cellStyle name="เครื่องหมายจุลภาค_มาตรฐานอาคารแฟลต 4 ชั้น F4 - 48 - ส่งกอง 2" xfId="36"/>
    <cellStyle name="เชื่อมโยงหลายมิติ_บึงกาฬ 9779" xfId="15"/>
    <cellStyle name="ตามการเชื่อมโยงหลายมิติ_บึงกาฬ 9779" xfId="16"/>
    <cellStyle name="ปกติ 2" xfId="18"/>
    <cellStyle name="ปกติ 2 10" xfId="39"/>
    <cellStyle name="ปกติ 2 2" xfId="26"/>
    <cellStyle name="ปกติ 3" xfId="22"/>
    <cellStyle name="ปกติ 3 2 2" xfId="33"/>
    <cellStyle name="ปกติ 4" xfId="17"/>
    <cellStyle name="ปกติ 5 2" xfId="34"/>
    <cellStyle name="ปกติ_3) 580805 ราคากลาง 135 (อนุมัติ)" xfId="35"/>
    <cellStyle name="ปกติ_3) 580824 BB135 " xfId="41"/>
    <cellStyle name="ปกติ_ทางเดินเชื่อม ร.พ ตรัง" xfId="3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&#3611;&#3619;&#3632;&#3617;&#3634;&#3603;&#3619;&#3634;&#3588;&#3634;%20Sola%20Cel%20&#3614;&#3639;&#3657;&#3609;&#3607;&#3637;&#3656;&#3616;&#3634;&#3618;&#3651;&#3609;%20&#3626;&#3609;&#3591;.%20&#3649;&#3585;&#3657;&#3652;&#3586;.xlsx?626F68E1" TargetMode="External"/><Relationship Id="rId1" Type="http://schemas.openxmlformats.org/officeDocument/2006/relationships/externalLinkPath" Target="file:///\\626F68E1\&#3611;&#3619;&#3632;&#3617;&#3634;&#3603;&#3619;&#3634;&#3588;&#3634;%20Sola%20Cel%20&#3614;&#3639;&#3657;&#3609;&#3607;&#3637;&#3656;&#3616;&#3634;&#3618;&#3651;&#3609;%20&#3626;&#3609;&#3591;.%20&#3649;&#3585;&#3657;&#3652;&#35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  <sheetName val="สำเนาของ ราคากลาง_ศาลปกครองสงขล"/>
      <sheetName val="ข้อมูลขนส่ง"/>
      <sheetName val="don_cop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กู้คืน_Sheet2"/>
      <sheetName val="กู้คืน_Sheet3"/>
      <sheetName val="ปร.6"/>
      <sheetName val="ปร.5"/>
      <sheetName val="ปร.4 (3)"/>
      <sheetName val="ราคาต่อหน่วย"/>
      <sheetName val="ปร.4 ปรับปรุงอาคาร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21"/>
  <sheetData/>
  <phoneticPr fontId="6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SheetLayoutView="4" workbookViewId="0"/>
  </sheetViews>
  <sheetFormatPr defaultRowHeight="21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showGridLines="0" showRowColHeaders="0" showZeros="0" showOutlineSymbols="0" topLeftCell="B33" zoomScaleNormal="32" zoomScaleSheetLayoutView="4" workbookViewId="0"/>
  </sheetViews>
  <sheetFormatPr defaultRowHeight="21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37"/>
  <sheetViews>
    <sheetView tabSelected="1" view="pageBreakPreview" zoomScaleSheetLayoutView="100" workbookViewId="0">
      <selection activeCell="E17" sqref="E17"/>
    </sheetView>
  </sheetViews>
  <sheetFormatPr defaultColWidth="9.33203125" defaultRowHeight="18.75"/>
  <cols>
    <col min="1" max="1" width="1.5" style="27" customWidth="1"/>
    <col min="2" max="2" width="8.1640625" style="27" customWidth="1"/>
    <col min="3" max="3" width="42.33203125" style="27" customWidth="1"/>
    <col min="4" max="6" width="25.1640625" style="27" customWidth="1"/>
    <col min="7" max="7" width="16.1640625" style="27" customWidth="1"/>
    <col min="8" max="8" width="17" style="98" customWidth="1"/>
    <col min="9" max="9" width="7.33203125" style="27" customWidth="1"/>
    <col min="10" max="27" width="14.83203125" style="27" customWidth="1"/>
    <col min="28" max="28" width="14.83203125" style="27" hidden="1" customWidth="1"/>
    <col min="29" max="29" width="30.6640625" style="27" hidden="1" customWidth="1"/>
    <col min="30" max="31" width="9.33203125" style="27" hidden="1" customWidth="1"/>
    <col min="32" max="16384" width="9.33203125" style="27"/>
  </cols>
  <sheetData>
    <row r="1" spans="2:29" ht="21" customHeight="1">
      <c r="B1" s="321" t="s">
        <v>79</v>
      </c>
      <c r="C1" s="321"/>
      <c r="D1" s="321"/>
      <c r="E1" s="321"/>
      <c r="F1" s="321"/>
      <c r="G1" s="23"/>
    </row>
    <row r="2" spans="2:29" ht="21" customHeight="1">
      <c r="B2" s="27" t="s">
        <v>62</v>
      </c>
      <c r="D2" s="23"/>
    </row>
    <row r="3" spans="2:29" ht="21" customHeight="1">
      <c r="B3" s="29" t="s">
        <v>61</v>
      </c>
      <c r="C3" s="29"/>
      <c r="D3" s="29"/>
    </row>
    <row r="4" spans="2:29" ht="21" customHeight="1">
      <c r="B4" s="29"/>
      <c r="C4" s="29"/>
      <c r="D4" s="99"/>
    </row>
    <row r="5" spans="2:29" ht="21" customHeight="1">
      <c r="B5" s="28"/>
      <c r="C5" s="28"/>
      <c r="D5" s="28"/>
    </row>
    <row r="6" spans="2:29" s="30" customFormat="1" ht="30" customHeight="1">
      <c r="B6" s="100" t="s">
        <v>7</v>
      </c>
      <c r="C6" s="322" t="s">
        <v>1</v>
      </c>
      <c r="D6" s="323"/>
      <c r="E6" s="100" t="s">
        <v>48</v>
      </c>
      <c r="F6" s="100" t="s">
        <v>0</v>
      </c>
      <c r="G6" s="27"/>
      <c r="H6" s="98"/>
      <c r="I6" s="27"/>
      <c r="J6" s="27"/>
      <c r="K6" s="27"/>
      <c r="L6" s="27"/>
      <c r="M6" s="27"/>
      <c r="N6" s="27"/>
      <c r="O6" s="27"/>
      <c r="P6" s="27"/>
      <c r="AC6" s="101" t="s">
        <v>49</v>
      </c>
    </row>
    <row r="7" spans="2:29" s="30" customFormat="1" ht="21" customHeight="1">
      <c r="B7" s="102">
        <v>1</v>
      </c>
      <c r="C7" s="103" t="s">
        <v>74</v>
      </c>
      <c r="D7" s="104"/>
      <c r="E7" s="105">
        <f>'ปร.5 ก'!E13</f>
        <v>0</v>
      </c>
      <c r="F7" s="106"/>
      <c r="G7" s="27"/>
      <c r="H7" s="107"/>
      <c r="I7" s="108"/>
      <c r="J7" s="27"/>
      <c r="K7" s="27"/>
      <c r="L7" s="27"/>
      <c r="M7" s="27"/>
      <c r="N7" s="27"/>
      <c r="O7" s="27"/>
      <c r="P7" s="27"/>
      <c r="AC7" s="109">
        <v>30623721.133656722</v>
      </c>
    </row>
    <row r="8" spans="2:29" s="30" customFormat="1" ht="21" customHeight="1">
      <c r="B8" s="110">
        <v>2</v>
      </c>
      <c r="C8" s="111" t="s">
        <v>50</v>
      </c>
      <c r="D8" s="112"/>
      <c r="E8" s="105">
        <f>'ปร.5 ข'!H17</f>
        <v>0</v>
      </c>
      <c r="F8" s="113"/>
      <c r="G8" s="24"/>
      <c r="H8" s="107"/>
      <c r="I8" s="24"/>
      <c r="J8" s="24"/>
      <c r="K8" s="27"/>
      <c r="L8" s="27"/>
      <c r="M8" s="27"/>
      <c r="N8" s="27"/>
      <c r="O8" s="27"/>
      <c r="P8" s="27"/>
      <c r="AC8" s="114">
        <v>35000</v>
      </c>
    </row>
    <row r="9" spans="2:29" s="30" customFormat="1" ht="21" customHeight="1">
      <c r="B9" s="113"/>
      <c r="C9" s="115"/>
      <c r="D9" s="116"/>
      <c r="E9" s="117"/>
      <c r="F9" s="113"/>
      <c r="G9" s="27"/>
      <c r="H9" s="118"/>
      <c r="I9" s="27"/>
      <c r="J9" s="27"/>
      <c r="K9" s="27"/>
      <c r="L9" s="27"/>
      <c r="M9" s="27"/>
      <c r="N9" s="27"/>
      <c r="O9" s="27"/>
      <c r="P9" s="27"/>
      <c r="AC9" s="117"/>
    </row>
    <row r="10" spans="2:29" s="30" customFormat="1" ht="21" customHeight="1">
      <c r="B10" s="113"/>
      <c r="C10" s="115"/>
      <c r="D10" s="116"/>
      <c r="E10" s="117"/>
      <c r="F10" s="113"/>
      <c r="J10" s="27"/>
      <c r="K10" s="27"/>
      <c r="L10" s="27"/>
      <c r="M10" s="27"/>
      <c r="N10" s="27"/>
      <c r="O10" s="27"/>
      <c r="P10" s="27"/>
      <c r="AC10" s="117"/>
    </row>
    <row r="11" spans="2:29" s="30" customFormat="1" ht="21" customHeight="1">
      <c r="B11" s="119"/>
      <c r="C11" s="120"/>
      <c r="D11" s="121"/>
      <c r="E11" s="122"/>
      <c r="F11" s="119"/>
      <c r="J11" s="27"/>
      <c r="K11" s="27"/>
      <c r="L11" s="27"/>
      <c r="M11" s="27"/>
      <c r="N11" s="27"/>
      <c r="O11" s="27"/>
      <c r="P11" s="27"/>
      <c r="AC11" s="123"/>
    </row>
    <row r="12" spans="2:29" s="30" customFormat="1" ht="21" customHeight="1" thickBot="1">
      <c r="B12" s="124"/>
      <c r="C12" s="316"/>
      <c r="D12" s="316"/>
      <c r="E12" s="114"/>
      <c r="F12" s="124"/>
      <c r="J12" s="27"/>
      <c r="K12" s="27"/>
      <c r="L12" s="27"/>
      <c r="M12" s="27"/>
      <c r="N12" s="27"/>
      <c r="O12" s="27"/>
      <c r="P12" s="27"/>
      <c r="AC12" s="125">
        <v>30789753.90075672</v>
      </c>
    </row>
    <row r="13" spans="2:29" s="30" customFormat="1" ht="21" customHeight="1" thickTop="1">
      <c r="B13" s="126"/>
      <c r="C13" s="317"/>
      <c r="D13" s="317"/>
      <c r="E13" s="127"/>
      <c r="F13" s="126"/>
      <c r="G13" s="27"/>
      <c r="H13" s="128"/>
      <c r="I13" s="27"/>
      <c r="J13" s="27"/>
      <c r="K13" s="27"/>
      <c r="L13" s="27"/>
      <c r="M13" s="27"/>
      <c r="N13" s="27"/>
      <c r="O13" s="27"/>
      <c r="P13" s="27"/>
    </row>
    <row r="14" spans="2:29" s="129" customFormat="1" ht="21" customHeight="1">
      <c r="B14" s="130"/>
      <c r="C14" s="318" t="s">
        <v>52</v>
      </c>
      <c r="D14" s="318"/>
      <c r="E14" s="96">
        <f>SUM(E7:E13)</f>
        <v>0</v>
      </c>
      <c r="F14" s="131"/>
      <c r="G14" s="27"/>
      <c r="H14" s="128"/>
      <c r="I14" s="27"/>
      <c r="J14" s="27"/>
      <c r="K14" s="27"/>
      <c r="L14" s="27"/>
      <c r="M14" s="27"/>
      <c r="N14" s="27"/>
      <c r="O14" s="27"/>
      <c r="P14" s="27"/>
    </row>
    <row r="15" spans="2:29" s="129" customFormat="1" ht="21" customHeight="1">
      <c r="B15" s="300"/>
      <c r="C15" s="301"/>
      <c r="D15" s="314"/>
      <c r="E15" s="302"/>
      <c r="F15" s="315" t="s">
        <v>51</v>
      </c>
      <c r="G15" s="132"/>
      <c r="H15" s="136"/>
      <c r="I15" s="27"/>
      <c r="J15" s="27"/>
      <c r="K15" s="27"/>
      <c r="L15" s="27"/>
      <c r="M15" s="27"/>
      <c r="N15" s="27"/>
      <c r="O15" s="27"/>
      <c r="P15" s="27"/>
    </row>
    <row r="16" spans="2:29" s="129" customFormat="1" ht="21" customHeight="1">
      <c r="B16" s="300"/>
      <c r="C16" s="301"/>
      <c r="D16" s="320"/>
      <c r="E16" s="320"/>
      <c r="F16" s="320"/>
      <c r="G16" s="132"/>
      <c r="H16" s="136"/>
      <c r="I16" s="27"/>
      <c r="J16" s="27"/>
      <c r="K16" s="27"/>
      <c r="L16" s="27"/>
      <c r="M16" s="27"/>
      <c r="N16" s="27"/>
      <c r="O16" s="27"/>
      <c r="P16" s="27"/>
    </row>
    <row r="17" spans="2:16" s="129" customFormat="1" ht="21" customHeight="1">
      <c r="B17" s="300"/>
      <c r="C17" s="301"/>
      <c r="D17" s="301"/>
      <c r="E17" s="302"/>
      <c r="F17" s="303"/>
      <c r="G17" s="27"/>
      <c r="H17" s="128"/>
      <c r="I17" s="27"/>
      <c r="J17" s="27"/>
      <c r="K17" s="27"/>
      <c r="L17" s="27"/>
      <c r="M17" s="27"/>
      <c r="N17" s="27"/>
      <c r="O17" s="27"/>
      <c r="P17" s="27"/>
    </row>
    <row r="18" spans="2:16" s="132" customFormat="1" ht="19.5" customHeight="1">
      <c r="B18" s="133"/>
      <c r="C18" s="134"/>
      <c r="D18" s="134"/>
      <c r="E18" s="135"/>
    </row>
    <row r="19" spans="2:16" s="132" customFormat="1" ht="19.5" customHeight="1">
      <c r="B19" s="319"/>
      <c r="C19" s="319"/>
      <c r="D19" s="319"/>
      <c r="E19" s="319"/>
      <c r="F19" s="319"/>
      <c r="H19" s="137"/>
    </row>
    <row r="20" spans="2:16" s="132" customFormat="1" ht="19.5" customHeight="1">
      <c r="B20" s="297"/>
      <c r="C20" s="297"/>
      <c r="D20" s="297"/>
      <c r="E20" s="297"/>
      <c r="F20" s="297"/>
      <c r="G20" s="297"/>
      <c r="H20" s="137"/>
    </row>
    <row r="21" spans="2:16" s="132" customFormat="1" ht="19.5" customHeight="1">
      <c r="B21" s="297"/>
      <c r="C21" s="297"/>
      <c r="D21" s="297"/>
      <c r="E21" s="297"/>
      <c r="F21" s="297"/>
      <c r="G21" s="297"/>
      <c r="H21" s="137"/>
    </row>
    <row r="22" spans="2:16" s="132" customFormat="1" ht="19.5" customHeight="1">
      <c r="B22" s="299"/>
      <c r="C22" s="297"/>
      <c r="D22" s="297"/>
      <c r="E22" s="297"/>
      <c r="F22" s="298"/>
      <c r="G22" s="297"/>
      <c r="H22" s="137"/>
    </row>
    <row r="23" spans="2:16" s="132" customFormat="1" ht="19.5" customHeight="1">
      <c r="B23" s="297"/>
      <c r="C23" s="297"/>
      <c r="D23" s="297"/>
      <c r="E23" s="297"/>
      <c r="F23" s="297"/>
      <c r="G23" s="297"/>
      <c r="H23" s="137"/>
    </row>
    <row r="24" spans="2:16" s="132" customFormat="1" ht="19.5" customHeight="1">
      <c r="B24" s="297"/>
      <c r="C24" s="297"/>
      <c r="D24" s="297"/>
      <c r="E24" s="297"/>
      <c r="F24" s="297"/>
      <c r="G24" s="297"/>
      <c r="H24" s="137"/>
    </row>
    <row r="25" spans="2:16" s="132" customFormat="1" ht="19.5" customHeight="1">
      <c r="B25" s="297"/>
      <c r="C25" s="297"/>
      <c r="D25" s="297"/>
      <c r="E25" s="297"/>
      <c r="F25" s="297"/>
      <c r="G25" s="297"/>
      <c r="H25" s="137"/>
    </row>
    <row r="26" spans="2:16" s="132" customFormat="1" ht="19.5" customHeight="1">
      <c r="B26" s="141"/>
      <c r="C26" s="142"/>
      <c r="D26" s="142"/>
      <c r="E26" s="143"/>
      <c r="F26" s="142"/>
      <c r="H26" s="137"/>
    </row>
    <row r="27" spans="2:16" s="132" customFormat="1" ht="19.5" customHeight="1">
      <c r="B27" s="141"/>
      <c r="C27" s="140"/>
      <c r="E27" s="142"/>
      <c r="F27" s="142"/>
      <c r="H27" s="137"/>
    </row>
    <row r="28" spans="2:16" s="132" customFormat="1" ht="19.5" customHeight="1">
      <c r="B28" s="141"/>
      <c r="C28" s="144"/>
      <c r="E28" s="142"/>
      <c r="F28" s="142"/>
      <c r="H28" s="137"/>
    </row>
    <row r="29" spans="2:16" s="132" customFormat="1" ht="19.5" customHeight="1">
      <c r="B29" s="141"/>
      <c r="C29" s="144"/>
      <c r="E29" s="142"/>
      <c r="F29" s="142"/>
      <c r="H29" s="137"/>
    </row>
    <row r="30" spans="2:16" s="132" customFormat="1" ht="19.5" customHeight="1">
      <c r="B30" s="141"/>
      <c r="C30" s="139"/>
      <c r="D30" s="139"/>
      <c r="E30" s="142"/>
      <c r="F30" s="142"/>
      <c r="G30" s="27"/>
      <c r="H30" s="98"/>
      <c r="I30" s="27"/>
    </row>
    <row r="31" spans="2:16" s="132" customFormat="1" ht="19.5" customHeight="1">
      <c r="B31" s="141"/>
      <c r="C31" s="139"/>
      <c r="D31" s="139"/>
      <c r="E31" s="142"/>
      <c r="F31" s="142"/>
      <c r="G31" s="27"/>
      <c r="H31" s="98"/>
      <c r="I31" s="27"/>
    </row>
    <row r="32" spans="2:16" ht="24" customHeight="1">
      <c r="B32" s="138"/>
      <c r="C32" s="139"/>
      <c r="D32" s="139"/>
      <c r="E32" s="1"/>
      <c r="F32" s="1"/>
    </row>
    <row r="33" spans="2:8" ht="24" customHeight="1">
      <c r="B33" s="138"/>
      <c r="C33" s="145"/>
      <c r="D33" s="1"/>
      <c r="E33" s="146"/>
      <c r="F33" s="147"/>
    </row>
    <row r="34" spans="2:8" ht="24" customHeight="1">
      <c r="B34" s="138"/>
      <c r="D34" s="1"/>
      <c r="E34" s="1"/>
      <c r="F34" s="1"/>
      <c r="H34" s="27"/>
    </row>
    <row r="35" spans="2:8" ht="38.25" customHeight="1">
      <c r="B35" s="148" t="s">
        <v>53</v>
      </c>
      <c r="C35" s="148"/>
      <c r="D35" s="148"/>
      <c r="E35" s="148"/>
      <c r="F35" s="148"/>
      <c r="H35" s="27"/>
    </row>
    <row r="36" spans="2:8" ht="24" customHeight="1">
      <c r="H36" s="27"/>
    </row>
    <row r="37" spans="2:8" ht="24" customHeight="1">
      <c r="H37" s="27"/>
    </row>
  </sheetData>
  <mergeCells count="7">
    <mergeCell ref="B1:F1"/>
    <mergeCell ref="C6:D6"/>
    <mergeCell ref="C12:D12"/>
    <mergeCell ref="C13:D13"/>
    <mergeCell ref="C14:D14"/>
    <mergeCell ref="B19:F19"/>
    <mergeCell ref="D16:F16"/>
  </mergeCells>
  <pageMargins left="0.51181102362204722" right="0" top="0.59055118110236227" bottom="0.19685039370078741" header="0.31496062992125984" footer="0.51181102362204722"/>
  <pageSetup paperSize="9" scale="90" orientation="portrait" horizontalDpi="4294967293" verticalDpi="4294967293" r:id="rId1"/>
  <headerFooter scaleWithDoc="0" alignWithMargins="0">
    <oddHeader>&amp;R&amp;"TH SarabunPSK,Regular"แบบ ปร.6 แผ่นที่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N48"/>
  <sheetViews>
    <sheetView view="pageBreakPreview" topLeftCell="A16" zoomScaleSheetLayoutView="100" workbookViewId="0">
      <selection activeCell="H16" sqref="H16"/>
    </sheetView>
  </sheetViews>
  <sheetFormatPr defaultColWidth="9.33203125" defaultRowHeight="18.75"/>
  <cols>
    <col min="1" max="1" width="0.6640625" style="27" customWidth="1"/>
    <col min="2" max="2" width="7.83203125" style="27" customWidth="1"/>
    <col min="3" max="3" width="68.5" style="27" customWidth="1"/>
    <col min="4" max="4" width="19.6640625" style="27" customWidth="1"/>
    <col min="5" max="5" width="22.6640625" style="27" customWidth="1"/>
    <col min="6" max="6" width="17.1640625" style="27" customWidth="1"/>
    <col min="7" max="7" width="23.83203125" style="27" customWidth="1"/>
    <col min="8" max="8" width="15.83203125" style="27" bestFit="1" customWidth="1"/>
    <col min="9" max="9" width="14.5" style="27" bestFit="1" customWidth="1"/>
    <col min="10" max="11" width="12.83203125" style="27" bestFit="1" customWidth="1"/>
    <col min="12" max="12" width="14.5" style="27" bestFit="1" customWidth="1"/>
    <col min="13" max="31" width="14.1640625" style="27" customWidth="1"/>
    <col min="32" max="32" width="14.1640625" style="27" hidden="1" customWidth="1"/>
    <col min="33" max="33" width="18.5" style="27" hidden="1" customWidth="1"/>
    <col min="34" max="34" width="13" style="27" hidden="1" customWidth="1"/>
    <col min="35" max="35" width="19.1640625" style="27" hidden="1" customWidth="1"/>
    <col min="36" max="36" width="9.33203125" style="27" hidden="1" customWidth="1"/>
    <col min="37" max="39" width="18.83203125" style="27" hidden="1" customWidth="1"/>
    <col min="40" max="16384" width="9.33203125" style="27"/>
  </cols>
  <sheetData>
    <row r="1" spans="2:35" ht="21" customHeight="1">
      <c r="B1" s="321" t="s">
        <v>54</v>
      </c>
      <c r="C1" s="321"/>
      <c r="D1" s="321"/>
      <c r="E1" s="321"/>
      <c r="F1" s="321"/>
      <c r="G1" s="149"/>
    </row>
    <row r="2" spans="2:35" ht="21" customHeight="1">
      <c r="B2" s="27" t="str">
        <f>ปร.6!B2</f>
        <v>ชื่อโครงการ  โครงการปรับปรุงพื้นที่และระบบไฟฟ้า โดยใช้พลังงานทดแทนเพื่อให้บริการกับคนพิการในศูนย์พัฒนาศักยภาพและอาชีพคนพิการจังหวัดหนองคาย</v>
      </c>
      <c r="D2" s="23"/>
      <c r="E2" s="23"/>
      <c r="F2" s="23"/>
      <c r="G2" s="149"/>
    </row>
    <row r="3" spans="2:35" ht="21" customHeight="1">
      <c r="B3" s="29" t="str">
        <f>ปร.6!B3</f>
        <v>สถานที่ก่อสร้าง  ตำบลค่ายบกหวาน อำเภอเมืองหนองคาย จังหวัดหนองคาย</v>
      </c>
      <c r="C3" s="29"/>
      <c r="D3" s="23"/>
      <c r="E3" s="23"/>
      <c r="F3" s="23"/>
      <c r="G3" s="149"/>
    </row>
    <row r="4" spans="2:35" ht="21" customHeight="1">
      <c r="B4" s="324"/>
      <c r="C4" s="324"/>
      <c r="D4" s="23"/>
      <c r="E4" s="23"/>
      <c r="F4" s="23"/>
      <c r="G4" s="149"/>
    </row>
    <row r="5" spans="2:35" ht="21" customHeight="1">
      <c r="B5" s="28"/>
      <c r="C5" s="28"/>
      <c r="D5" s="23"/>
      <c r="E5" s="23"/>
      <c r="F5" s="23"/>
      <c r="G5" s="149"/>
    </row>
    <row r="6" spans="2:35" ht="30.75" customHeight="1">
      <c r="B6" s="325" t="s">
        <v>55</v>
      </c>
      <c r="C6" s="325" t="s">
        <v>1</v>
      </c>
      <c r="D6" s="150" t="s">
        <v>56</v>
      </c>
      <c r="E6" s="151" t="s">
        <v>8</v>
      </c>
      <c r="F6" s="152" t="s">
        <v>0</v>
      </c>
      <c r="AG6" s="77" t="s">
        <v>58</v>
      </c>
      <c r="AH6" s="77" t="s">
        <v>57</v>
      </c>
      <c r="AI6" s="77" t="s">
        <v>59</v>
      </c>
    </row>
    <row r="7" spans="2:35" ht="30.75" customHeight="1">
      <c r="B7" s="326"/>
      <c r="C7" s="326"/>
      <c r="D7" s="153" t="s">
        <v>6</v>
      </c>
      <c r="E7" s="154" t="s">
        <v>6</v>
      </c>
      <c r="F7" s="155"/>
      <c r="AG7" s="152"/>
      <c r="AH7" s="152"/>
      <c r="AI7" s="152"/>
    </row>
    <row r="8" spans="2:35" ht="21" customHeight="1">
      <c r="B8" s="156">
        <v>1</v>
      </c>
      <c r="C8" s="157" t="s">
        <v>74</v>
      </c>
      <c r="D8" s="158">
        <f>'ปะหน้า ปร4'!D17</f>
        <v>0</v>
      </c>
      <c r="E8" s="159"/>
      <c r="F8" s="160"/>
      <c r="G8" s="108"/>
      <c r="AG8" s="159">
        <v>7694827.040000001</v>
      </c>
      <c r="AH8" s="159"/>
      <c r="AI8" s="161"/>
    </row>
    <row r="9" spans="2:35" ht="21" customHeight="1">
      <c r="B9" s="162"/>
      <c r="C9" s="163"/>
      <c r="D9" s="164"/>
      <c r="E9" s="165"/>
      <c r="F9" s="124"/>
      <c r="G9" s="108"/>
      <c r="AG9" s="165">
        <v>4804328.1904000007</v>
      </c>
      <c r="AH9" s="165"/>
      <c r="AI9" s="166"/>
    </row>
    <row r="10" spans="2:35" ht="21" customHeight="1">
      <c r="B10" s="162"/>
      <c r="C10" s="163"/>
      <c r="D10" s="164"/>
      <c r="E10" s="165"/>
      <c r="F10" s="124"/>
      <c r="G10" s="108"/>
      <c r="AG10" s="165"/>
      <c r="AH10" s="165"/>
      <c r="AI10" s="166"/>
    </row>
    <row r="11" spans="2:35" ht="21" customHeight="1">
      <c r="B11" s="162"/>
      <c r="C11" s="163"/>
      <c r="D11" s="164"/>
      <c r="E11" s="165"/>
      <c r="F11" s="124"/>
      <c r="G11" s="108"/>
      <c r="AG11" s="165">
        <v>9318504.8207999989</v>
      </c>
      <c r="AH11" s="165"/>
      <c r="AI11" s="166"/>
    </row>
    <row r="12" spans="2:35" ht="21" customHeight="1">
      <c r="B12" s="167"/>
      <c r="C12" s="168"/>
      <c r="D12" s="169"/>
      <c r="E12" s="170"/>
      <c r="F12" s="171"/>
      <c r="AG12" s="172"/>
      <c r="AH12" s="173"/>
      <c r="AI12" s="174"/>
    </row>
    <row r="13" spans="2:35" ht="21" customHeight="1" thickBot="1">
      <c r="B13" s="175"/>
      <c r="C13" s="176" t="s">
        <v>60</v>
      </c>
      <c r="D13" s="177">
        <f>SUM(D8:D12)</f>
        <v>0</v>
      </c>
      <c r="E13" s="177"/>
      <c r="F13" s="178"/>
      <c r="G13" s="108"/>
      <c r="AG13" s="179">
        <v>25161220.223200001</v>
      </c>
      <c r="AH13" s="180">
        <v>1.2171000000000001</v>
      </c>
      <c r="AI13" s="179">
        <f>AG13*AH13</f>
        <v>30623721.133656722</v>
      </c>
    </row>
    <row r="14" spans="2:35" ht="21" customHeight="1" thickTop="1">
      <c r="B14" s="181"/>
      <c r="C14" s="182"/>
      <c r="D14" s="181"/>
      <c r="E14" s="181"/>
      <c r="F14" s="183"/>
    </row>
    <row r="15" spans="2:35" ht="21" customHeight="1">
      <c r="B15" s="184"/>
      <c r="C15" s="185"/>
      <c r="D15" s="186"/>
      <c r="E15" s="124"/>
      <c r="F15" s="124"/>
      <c r="G15" s="187"/>
    </row>
    <row r="16" spans="2:35" ht="21" customHeight="1">
      <c r="B16" s="184"/>
      <c r="C16" s="185"/>
      <c r="D16" s="186"/>
      <c r="E16" s="124"/>
      <c r="F16" s="124"/>
      <c r="G16" s="187"/>
    </row>
    <row r="17" spans="2:9" ht="21" customHeight="1">
      <c r="B17" s="184"/>
      <c r="C17" s="185"/>
      <c r="D17" s="186"/>
      <c r="E17" s="124"/>
      <c r="F17" s="124"/>
      <c r="G17" s="188"/>
    </row>
    <row r="18" spans="2:9" ht="21" customHeight="1">
      <c r="B18" s="184"/>
      <c r="C18" s="185"/>
      <c r="D18" s="186"/>
      <c r="E18" s="124"/>
      <c r="F18" s="124"/>
      <c r="G18" s="189"/>
    </row>
    <row r="19" spans="2:9" ht="21" customHeight="1">
      <c r="B19" s="190"/>
      <c r="C19" s="191"/>
      <c r="D19" s="192"/>
      <c r="E19" s="193"/>
      <c r="F19" s="193"/>
      <c r="G19" s="189"/>
    </row>
    <row r="20" spans="2:9" ht="21" customHeight="1">
      <c r="B20" s="90"/>
      <c r="C20" s="194"/>
      <c r="D20" s="195"/>
      <c r="E20" s="126"/>
      <c r="F20" s="126"/>
      <c r="G20" s="189"/>
    </row>
    <row r="21" spans="2:9" ht="21" customHeight="1">
      <c r="B21" s="196"/>
      <c r="C21" s="197"/>
      <c r="D21" s="198"/>
      <c r="G21" s="189"/>
      <c r="I21" s="199"/>
    </row>
    <row r="22" spans="2:9" ht="24" customHeight="1">
      <c r="B22" s="189"/>
      <c r="G22" s="200"/>
    </row>
    <row r="23" spans="2:9" ht="24" customHeight="1">
      <c r="B23" s="189"/>
      <c r="G23" s="30"/>
    </row>
    <row r="24" spans="2:9" ht="24" customHeight="1">
      <c r="B24" s="189"/>
    </row>
    <row r="25" spans="2:9" ht="24" customHeight="1">
      <c r="B25" s="189"/>
      <c r="I25" s="199"/>
    </row>
    <row r="26" spans="2:9" ht="24" customHeight="1">
      <c r="B26" s="189"/>
      <c r="H26" s="201"/>
    </row>
    <row r="27" spans="2:9" ht="24" customHeight="1">
      <c r="B27" s="189"/>
      <c r="H27" s="201"/>
    </row>
    <row r="28" spans="2:9" ht="24" customHeight="1">
      <c r="B28" s="189"/>
      <c r="I28" s="202"/>
    </row>
    <row r="29" spans="2:9" ht="24" customHeight="1">
      <c r="B29" s="189"/>
    </row>
    <row r="30" spans="2:9" ht="24" customHeight="1">
      <c r="B30" s="189"/>
    </row>
    <row r="31" spans="2:9" ht="24" customHeight="1"/>
    <row r="32" spans="2:9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</sheetData>
  <mergeCells count="4">
    <mergeCell ref="B1:F1"/>
    <mergeCell ref="B4:C4"/>
    <mergeCell ref="B6:B7"/>
    <mergeCell ref="C6:C7"/>
  </mergeCells>
  <printOptions horizontalCentered="1"/>
  <pageMargins left="0.19685039370078741" right="0.19685039370078741" top="0.59055118110236227" bottom="0.31496062992125984" header="0.31496062992125984" footer="0.51181102362204722"/>
  <pageSetup paperSize="9" scale="79" orientation="portrait" horizontalDpi="4294967293" verticalDpi="4294967293" r:id="rId1"/>
  <headerFooter scaleWithDoc="0" alignWithMargins="0">
    <oddHeader>&amp;R&amp;"TH SarabunPSK,Regular"แบบ ปร.5(ก( แผ่นที่ 2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9"/>
  <sheetViews>
    <sheetView view="pageBreakPreview" topLeftCell="A7" zoomScaleNormal="100" zoomScaleSheetLayoutView="100" workbookViewId="0">
      <selection activeCell="K13" sqref="K13"/>
    </sheetView>
  </sheetViews>
  <sheetFormatPr defaultColWidth="9.33203125" defaultRowHeight="18.75"/>
  <cols>
    <col min="1" max="1" width="1" style="2" customWidth="1"/>
    <col min="2" max="2" width="7.33203125" style="22" customWidth="1"/>
    <col min="3" max="3" width="66.6640625" style="22" customWidth="1"/>
    <col min="4" max="4" width="11.83203125" style="22" customWidth="1"/>
    <col min="5" max="5" width="10" style="22" customWidth="1"/>
    <col min="6" max="6" width="19.1640625" style="22" customWidth="1"/>
    <col min="7" max="7" width="13.5" style="22" customWidth="1"/>
    <col min="8" max="8" width="20.33203125" style="22" customWidth="1"/>
    <col min="9" max="9" width="22.6640625" style="22" customWidth="1"/>
    <col min="10" max="10" width="18.5" style="2" customWidth="1"/>
    <col min="11" max="42" width="9.33203125" style="2"/>
    <col min="43" max="16384" width="9.33203125" style="22"/>
  </cols>
  <sheetData>
    <row r="1" spans="2:10" ht="20.25" customHeight="1">
      <c r="B1" s="321" t="s">
        <v>34</v>
      </c>
      <c r="C1" s="321"/>
      <c r="D1" s="327"/>
      <c r="E1" s="327"/>
      <c r="F1" s="327"/>
      <c r="G1" s="327"/>
      <c r="H1" s="327"/>
      <c r="I1" s="327"/>
    </row>
    <row r="2" spans="2:10" ht="20.25" customHeight="1">
      <c r="B2" s="23" t="str">
        <f>ปร.6!B2</f>
        <v>ชื่อโครงการ  โครงการปรับปรุงพื้นที่และระบบไฟฟ้า โดยใช้พลังงานทดแทนเพื่อให้บริการกับคนพิการในศูนย์พัฒนาศักยภาพและอาชีพคนพิการจังหวัดหนองคาย</v>
      </c>
      <c r="C2" s="24"/>
      <c r="D2" s="25"/>
      <c r="E2" s="25"/>
      <c r="F2" s="25"/>
      <c r="G2" s="25"/>
      <c r="H2" s="25"/>
      <c r="I2" s="25"/>
    </row>
    <row r="3" spans="2:10" ht="20.25" customHeight="1">
      <c r="B3" s="26" t="str">
        <f>ปร.6!B3</f>
        <v>สถานที่ก่อสร้าง  ตำบลค่ายบกหวาน อำเภอเมืองหนองคาย จังหวัดหนองคาย</v>
      </c>
      <c r="C3" s="24"/>
      <c r="D3" s="25"/>
      <c r="E3" s="25"/>
      <c r="F3" s="25"/>
      <c r="G3" s="25"/>
      <c r="H3" s="25"/>
      <c r="I3" s="25"/>
    </row>
    <row r="4" spans="2:10">
      <c r="B4" s="26"/>
      <c r="C4" s="27"/>
      <c r="D4" s="24"/>
      <c r="E4" s="24"/>
      <c r="F4" s="24"/>
      <c r="G4" s="24"/>
      <c r="H4" s="24"/>
      <c r="I4" s="24"/>
    </row>
    <row r="5" spans="2:10">
      <c r="B5" s="28"/>
      <c r="C5" s="29"/>
      <c r="D5" s="27"/>
      <c r="E5" s="27"/>
      <c r="F5" s="30"/>
      <c r="G5" s="27"/>
      <c r="H5" s="30"/>
      <c r="I5" s="27"/>
    </row>
    <row r="6" spans="2:10" ht="30" customHeight="1">
      <c r="B6" s="31" t="s">
        <v>7</v>
      </c>
      <c r="C6" s="32" t="s">
        <v>1</v>
      </c>
      <c r="D6" s="33" t="s">
        <v>2</v>
      </c>
      <c r="E6" s="31" t="s">
        <v>3</v>
      </c>
      <c r="F6" s="34" t="s">
        <v>35</v>
      </c>
      <c r="G6" s="35" t="s">
        <v>36</v>
      </c>
      <c r="H6" s="35" t="s">
        <v>11</v>
      </c>
      <c r="I6" s="35" t="s">
        <v>0</v>
      </c>
      <c r="J6" s="36"/>
    </row>
    <row r="7" spans="2:10">
      <c r="B7" s="37">
        <v>1</v>
      </c>
      <c r="C7" s="38" t="s">
        <v>37</v>
      </c>
      <c r="D7" s="39">
        <v>1</v>
      </c>
      <c r="E7" s="37" t="s">
        <v>17</v>
      </c>
      <c r="F7" s="40"/>
      <c r="G7" s="41"/>
      <c r="H7" s="42"/>
      <c r="I7" s="43"/>
      <c r="J7" s="44"/>
    </row>
    <row r="8" spans="2:10" s="2" customFormat="1">
      <c r="B8" s="45">
        <v>2</v>
      </c>
      <c r="C8" s="46" t="s">
        <v>38</v>
      </c>
      <c r="D8" s="47">
        <v>3</v>
      </c>
      <c r="E8" s="48" t="s">
        <v>39</v>
      </c>
      <c r="F8" s="49"/>
      <c r="G8" s="50"/>
      <c r="H8" s="42"/>
      <c r="I8" s="51"/>
      <c r="J8" s="328"/>
    </row>
    <row r="9" spans="2:10" s="2" customFormat="1">
      <c r="B9" s="45"/>
      <c r="C9" s="46" t="s">
        <v>40</v>
      </c>
      <c r="D9" s="47"/>
      <c r="E9" s="48"/>
      <c r="F9" s="49"/>
      <c r="G9" s="50"/>
      <c r="H9" s="42"/>
      <c r="I9" s="51"/>
      <c r="J9" s="328"/>
    </row>
    <row r="10" spans="2:10">
      <c r="B10" s="45">
        <v>3</v>
      </c>
      <c r="C10" s="52" t="s">
        <v>41</v>
      </c>
      <c r="D10" s="47">
        <v>9</v>
      </c>
      <c r="E10" s="48" t="s">
        <v>39</v>
      </c>
      <c r="F10" s="49"/>
      <c r="G10" s="50"/>
      <c r="H10" s="42"/>
      <c r="I10" s="53"/>
      <c r="J10" s="328"/>
    </row>
    <row r="11" spans="2:10" s="2" customFormat="1">
      <c r="B11" s="45"/>
      <c r="C11" s="46" t="s">
        <v>42</v>
      </c>
      <c r="D11" s="47"/>
      <c r="E11" s="48"/>
      <c r="F11" s="49"/>
      <c r="G11" s="50"/>
      <c r="H11" s="42"/>
      <c r="I11" s="51"/>
      <c r="J11" s="328"/>
    </row>
    <row r="12" spans="2:10" s="2" customFormat="1">
      <c r="B12" s="45"/>
      <c r="C12" s="46"/>
      <c r="D12" s="47"/>
      <c r="E12" s="48"/>
      <c r="F12" s="49"/>
      <c r="G12" s="50"/>
      <c r="H12" s="42"/>
      <c r="I12" s="51"/>
      <c r="J12" s="203"/>
    </row>
    <row r="13" spans="2:10">
      <c r="B13" s="37"/>
      <c r="C13" s="38"/>
      <c r="D13" s="39"/>
      <c r="E13" s="37"/>
      <c r="F13" s="41"/>
      <c r="G13" s="41"/>
      <c r="H13" s="54"/>
      <c r="I13" s="55"/>
      <c r="J13" s="56"/>
    </row>
    <row r="14" spans="2:10">
      <c r="B14" s="37"/>
      <c r="C14" s="57"/>
      <c r="D14" s="39"/>
      <c r="E14" s="37"/>
      <c r="F14" s="40"/>
      <c r="G14" s="41"/>
      <c r="H14" s="42"/>
      <c r="I14" s="58"/>
      <c r="J14" s="56"/>
    </row>
    <row r="15" spans="2:10">
      <c r="B15" s="37"/>
      <c r="C15" s="57"/>
      <c r="D15" s="39"/>
      <c r="E15" s="37"/>
      <c r="F15" s="40"/>
      <c r="G15" s="41"/>
      <c r="H15" s="59"/>
      <c r="I15" s="55"/>
      <c r="J15" s="56"/>
    </row>
    <row r="16" spans="2:10">
      <c r="B16" s="60"/>
      <c r="C16" s="61"/>
      <c r="D16" s="62"/>
      <c r="E16" s="63"/>
      <c r="F16" s="64"/>
      <c r="G16" s="64"/>
      <c r="H16" s="65"/>
      <c r="I16" s="66"/>
      <c r="J16" s="56"/>
    </row>
    <row r="17" spans="2:10">
      <c r="B17" s="67"/>
      <c r="C17" s="68" t="s">
        <v>43</v>
      </c>
      <c r="D17" s="69"/>
      <c r="E17" s="70"/>
      <c r="F17" s="71"/>
      <c r="G17" s="71"/>
      <c r="H17" s="72">
        <f>SUM(H7:H16)</f>
        <v>0</v>
      </c>
      <c r="I17" s="73"/>
      <c r="J17" s="56"/>
    </row>
    <row r="19" spans="2:10">
      <c r="B19" s="329"/>
      <c r="C19" s="329"/>
      <c r="D19" s="329"/>
      <c r="E19" s="329"/>
      <c r="F19" s="329"/>
      <c r="G19" s="329"/>
      <c r="H19" s="329"/>
    </row>
  </sheetData>
  <mergeCells count="3">
    <mergeCell ref="B1:I1"/>
    <mergeCell ref="J8:J11"/>
    <mergeCell ref="B19:H19"/>
  </mergeCells>
  <pageMargins left="0.51181102362204722" right="0" top="0.59055118110236227" bottom="0.19685039370078741" header="0.31496062992125984" footer="0.31496062992125984"/>
  <pageSetup paperSize="9" scale="65" orientation="portrait" r:id="rId1"/>
  <headerFooter scaleWithDoc="0" alignWithMargins="0">
    <oddHeader>&amp;Rแบบปร.5 (ข) แผ่นที่ 3</oddHead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19"/>
  <sheetViews>
    <sheetView view="pageBreakPreview" zoomScaleNormal="100" zoomScaleSheetLayoutView="100" workbookViewId="0">
      <selection activeCell="B5" sqref="B5"/>
    </sheetView>
  </sheetViews>
  <sheetFormatPr defaultColWidth="10" defaultRowHeight="18.75"/>
  <cols>
    <col min="1" max="1" width="0.83203125" style="22" customWidth="1"/>
    <col min="2" max="2" width="8.33203125" style="22" customWidth="1"/>
    <col min="3" max="3" width="85.83203125" style="22" customWidth="1"/>
    <col min="4" max="4" width="35.1640625" style="22" customWidth="1"/>
    <col min="5" max="5" width="5.5" style="22" customWidth="1"/>
    <col min="6" max="20" width="13.83203125" style="22" customWidth="1"/>
    <col min="21" max="21" width="5.6640625" style="22" customWidth="1"/>
    <col min="22" max="22" width="18.6640625" style="22" customWidth="1"/>
    <col min="23" max="23" width="5.6640625" style="22" customWidth="1"/>
    <col min="24" max="24" width="18.83203125" style="22" customWidth="1"/>
    <col min="25" max="16384" width="10" style="22"/>
  </cols>
  <sheetData>
    <row r="1" spans="2:22">
      <c r="B1" s="321" t="s">
        <v>44</v>
      </c>
      <c r="C1" s="321"/>
      <c r="D1" s="321"/>
    </row>
    <row r="2" spans="2:22">
      <c r="B2" s="23" t="str">
        <f>ปร.6!B2</f>
        <v>ชื่อโครงการ  โครงการปรับปรุงพื้นที่และระบบไฟฟ้า โดยใช้พลังงานทดแทนเพื่อให้บริการกับคนพิการในศูนย์พัฒนาศักยภาพและอาชีพคนพิการจังหวัดหนองคาย</v>
      </c>
      <c r="C2" s="23"/>
      <c r="D2" s="24"/>
    </row>
    <row r="3" spans="2:22">
      <c r="B3" s="26" t="str">
        <f>ปร.6!B3</f>
        <v>สถานที่ก่อสร้าง  ตำบลค่ายบกหวาน อำเภอเมืองหนองคาย จังหวัดหนองคาย</v>
      </c>
      <c r="C3" s="23"/>
      <c r="D3" s="24"/>
    </row>
    <row r="4" spans="2:22">
      <c r="B4" s="26"/>
      <c r="C4" s="23"/>
      <c r="D4" s="27"/>
    </row>
    <row r="5" spans="2:22" ht="21">
      <c r="B5" s="28"/>
      <c r="C5" s="28"/>
      <c r="D5" s="74"/>
    </row>
    <row r="6" spans="2:22">
      <c r="B6" s="75" t="s">
        <v>67</v>
      </c>
      <c r="C6" s="27"/>
      <c r="D6" s="76"/>
    </row>
    <row r="7" spans="2:22" ht="30" customHeight="1">
      <c r="B7" s="77" t="s">
        <v>7</v>
      </c>
      <c r="C7" s="78" t="s">
        <v>1</v>
      </c>
      <c r="D7" s="79" t="s">
        <v>45</v>
      </c>
      <c r="V7" s="80" t="s">
        <v>45</v>
      </c>
    </row>
    <row r="8" spans="2:22">
      <c r="B8" s="81">
        <v>1</v>
      </c>
      <c r="C8" s="82" t="s">
        <v>64</v>
      </c>
      <c r="D8" s="83">
        <f>'ปร.4 '!I22</f>
        <v>0</v>
      </c>
      <c r="V8" s="84"/>
    </row>
    <row r="9" spans="2:22">
      <c r="B9" s="85">
        <v>2</v>
      </c>
      <c r="C9" s="86" t="s">
        <v>65</v>
      </c>
      <c r="D9" s="83">
        <f>'ปร.4 '!I28</f>
        <v>0</v>
      </c>
      <c r="V9" s="83">
        <v>235923.6</v>
      </c>
    </row>
    <row r="10" spans="2:22">
      <c r="B10" s="85">
        <v>3</v>
      </c>
      <c r="C10" s="86" t="s">
        <v>66</v>
      </c>
      <c r="D10" s="83">
        <f>'ปร.4 '!I39</f>
        <v>0</v>
      </c>
      <c r="V10" s="83">
        <v>912741.49</v>
      </c>
    </row>
    <row r="11" spans="2:22">
      <c r="B11" s="85"/>
      <c r="C11" s="204"/>
      <c r="D11" s="83"/>
      <c r="V11" s="84"/>
    </row>
    <row r="12" spans="2:22">
      <c r="B12" s="85"/>
      <c r="C12" s="204"/>
      <c r="D12" s="83"/>
      <c r="V12" s="84"/>
    </row>
    <row r="13" spans="2:22">
      <c r="B13" s="81"/>
      <c r="C13" s="87"/>
      <c r="D13" s="83"/>
      <c r="V13" s="84"/>
    </row>
    <row r="14" spans="2:22">
      <c r="B14" s="81"/>
      <c r="C14" s="87"/>
      <c r="D14" s="83"/>
      <c r="V14" s="84"/>
    </row>
    <row r="15" spans="2:22">
      <c r="B15" s="88"/>
      <c r="C15" s="87"/>
      <c r="D15" s="89"/>
      <c r="V15" s="84"/>
    </row>
    <row r="16" spans="2:22">
      <c r="B16" s="90"/>
      <c r="C16" s="91"/>
      <c r="D16" s="92"/>
      <c r="V16" s="93"/>
    </row>
    <row r="17" spans="2:22">
      <c r="B17" s="94"/>
      <c r="C17" s="95" t="s">
        <v>47</v>
      </c>
      <c r="D17" s="96">
        <f>SUM(D8:D16)</f>
        <v>0</v>
      </c>
      <c r="V17" s="97">
        <v>4804328.1904000007</v>
      </c>
    </row>
    <row r="19" spans="2:22">
      <c r="B19" s="330"/>
      <c r="C19" s="330"/>
      <c r="D19" s="330"/>
    </row>
  </sheetData>
  <mergeCells count="2">
    <mergeCell ref="B1:D1"/>
    <mergeCell ref="B19:D19"/>
  </mergeCells>
  <pageMargins left="0.51181102362204722" right="0" top="0.59055118110236227" bottom="0" header="0.31496062992125984" footer="0.31496062992125984"/>
  <pageSetup paperSize="9" scale="90" orientation="portrait" r:id="rId1"/>
  <headerFooter scaleWithDoc="0" alignWithMargins="0">
    <oddHeader>&amp;Rแบบปร.4 แผ่นที่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0"/>
  <sheetViews>
    <sheetView view="pageBreakPreview" topLeftCell="A34" zoomScaleNormal="96" zoomScaleSheetLayoutView="100" zoomScalePageLayoutView="150" workbookViewId="0">
      <selection activeCell="M30" sqref="M30"/>
    </sheetView>
  </sheetViews>
  <sheetFormatPr defaultColWidth="9.1640625" defaultRowHeight="21.75"/>
  <cols>
    <col min="1" max="1" width="5.83203125" style="285" customWidth="1"/>
    <col min="2" max="2" width="68.1640625" style="286" customWidth="1"/>
    <col min="3" max="3" width="8.6640625" style="287" customWidth="1"/>
    <col min="4" max="4" width="7.6640625" style="285" customWidth="1"/>
    <col min="5" max="5" width="13.1640625" style="287" customWidth="1"/>
    <col min="6" max="6" width="13.83203125" style="287" customWidth="1"/>
    <col min="7" max="7" width="13.6640625" style="288" customWidth="1"/>
    <col min="8" max="8" width="14.1640625" style="288" customWidth="1"/>
    <col min="9" max="9" width="14.33203125" style="289" customWidth="1"/>
    <col min="10" max="10" width="12.33203125" style="290" customWidth="1"/>
    <col min="11" max="11" width="9.5" style="290" customWidth="1"/>
    <col min="12" max="12" width="8.33203125" style="290" customWidth="1"/>
    <col min="13" max="13" width="7.83203125" style="290" customWidth="1"/>
    <col min="14" max="16" width="18.83203125" style="3" customWidth="1"/>
    <col min="17" max="17" width="18.83203125" style="8" customWidth="1"/>
    <col min="18" max="16384" width="9.1640625" style="3"/>
  </cols>
  <sheetData>
    <row r="1" spans="1:17">
      <c r="A1" s="331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05"/>
      <c r="L1" s="305"/>
      <c r="M1" s="305"/>
    </row>
    <row r="2" spans="1:17" s="4" customFormat="1" ht="21" customHeight="1">
      <c r="A2" s="205" t="str">
        <f>ปร.6!B2</f>
        <v>ชื่อโครงการ  โครงการปรับปรุงพื้นที่และระบบไฟฟ้า โดยใช้พลังงานทดแทนเพื่อให้บริการกับคนพิการในศูนย์พัฒนาศักยภาพและอาชีพคนพิการจังหวัดหนองคาย</v>
      </c>
      <c r="B2" s="206"/>
      <c r="C2" s="207"/>
      <c r="D2" s="207"/>
      <c r="E2" s="208"/>
      <c r="F2" s="209"/>
      <c r="G2" s="209"/>
      <c r="H2" s="209"/>
      <c r="I2" s="210"/>
      <c r="J2" s="211"/>
      <c r="K2" s="211"/>
      <c r="L2" s="211"/>
      <c r="M2" s="211"/>
      <c r="Q2" s="9"/>
    </row>
    <row r="3" spans="1:17" s="4" customFormat="1" ht="21" customHeight="1">
      <c r="A3" s="212" t="str">
        <f>ปร.6!B3</f>
        <v>สถานที่ก่อสร้าง  ตำบลค่ายบกหวาน อำเภอเมืองหนองคาย จังหวัดหนองคาย</v>
      </c>
      <c r="B3" s="205"/>
      <c r="C3" s="205"/>
      <c r="D3" s="205"/>
      <c r="E3" s="209"/>
      <c r="F3" s="209"/>
      <c r="G3" s="209"/>
      <c r="H3" s="209"/>
      <c r="I3" s="210"/>
      <c r="J3" s="211"/>
      <c r="K3" s="211"/>
      <c r="L3" s="211"/>
      <c r="M3" s="211"/>
      <c r="Q3" s="9"/>
    </row>
    <row r="4" spans="1:17" s="4" customFormat="1" ht="21" customHeight="1">
      <c r="A4" s="212"/>
      <c r="B4" s="205"/>
      <c r="C4" s="205"/>
      <c r="D4" s="207"/>
      <c r="E4" s="209"/>
      <c r="F4" s="209"/>
      <c r="G4" s="209"/>
      <c r="H4" s="209"/>
      <c r="I4" s="210"/>
      <c r="J4" s="211"/>
      <c r="K4" s="211"/>
      <c r="L4" s="211"/>
      <c r="M4" s="211"/>
      <c r="Q4" s="9"/>
    </row>
    <row r="5" spans="1:17" s="4" customFormat="1" ht="21" customHeight="1">
      <c r="A5" s="212"/>
      <c r="B5" s="205"/>
      <c r="C5" s="205"/>
      <c r="D5" s="207"/>
      <c r="E5" s="209"/>
      <c r="F5" s="209"/>
      <c r="G5" s="209"/>
      <c r="H5" s="209"/>
      <c r="I5" s="210"/>
      <c r="J5" s="211"/>
      <c r="K5" s="211"/>
      <c r="L5" s="211"/>
      <c r="M5" s="211"/>
      <c r="Q5" s="9"/>
    </row>
    <row r="6" spans="1:17" s="4" customFormat="1" ht="21" customHeight="1">
      <c r="A6" s="212" t="str">
        <f>'ปะหน้า ปร4'!B6</f>
        <v xml:space="preserve">ตารางที่ 1  งานปรับปรุงพื้นถนนจราจร พื้นซักล้างโรงอาหาร และประตู-หน้าต่างอาคารเรือนนอน </v>
      </c>
      <c r="B6" s="205"/>
      <c r="C6" s="205"/>
      <c r="D6" s="207"/>
      <c r="E6" s="209"/>
      <c r="F6" s="209"/>
      <c r="G6" s="209"/>
      <c r="H6" s="209"/>
      <c r="I6" s="210"/>
      <c r="J6" s="211"/>
      <c r="K6" s="211"/>
      <c r="L6" s="211"/>
      <c r="M6" s="211"/>
      <c r="Q6" s="9"/>
    </row>
    <row r="7" spans="1:17" s="4" customFormat="1" ht="21" customHeight="1">
      <c r="A7" s="332" t="s">
        <v>7</v>
      </c>
      <c r="B7" s="213"/>
      <c r="C7" s="214"/>
      <c r="D7" s="215"/>
      <c r="E7" s="335" t="s">
        <v>63</v>
      </c>
      <c r="F7" s="336"/>
      <c r="G7" s="335" t="s">
        <v>10</v>
      </c>
      <c r="H7" s="336"/>
      <c r="I7" s="337" t="s">
        <v>12</v>
      </c>
      <c r="J7" s="340" t="s">
        <v>0</v>
      </c>
      <c r="K7" s="306"/>
      <c r="L7" s="306"/>
      <c r="M7" s="306"/>
      <c r="Q7" s="9"/>
    </row>
    <row r="8" spans="1:17" s="4" customFormat="1" ht="21" customHeight="1">
      <c r="A8" s="333"/>
      <c r="B8" s="216" t="s">
        <v>1</v>
      </c>
      <c r="C8" s="217" t="s">
        <v>2</v>
      </c>
      <c r="D8" s="218" t="s">
        <v>3</v>
      </c>
      <c r="E8" s="219" t="s">
        <v>4</v>
      </c>
      <c r="F8" s="219" t="s">
        <v>5</v>
      </c>
      <c r="G8" s="220" t="s">
        <v>4</v>
      </c>
      <c r="H8" s="220" t="s">
        <v>5</v>
      </c>
      <c r="I8" s="338"/>
      <c r="J8" s="341"/>
      <c r="K8" s="306"/>
      <c r="L8" s="306"/>
      <c r="M8" s="306"/>
      <c r="Q8" s="9"/>
    </row>
    <row r="9" spans="1:17" s="4" customFormat="1" ht="21" customHeight="1">
      <c r="A9" s="334"/>
      <c r="B9" s="221"/>
      <c r="C9" s="222"/>
      <c r="D9" s="223"/>
      <c r="E9" s="224" t="s">
        <v>6</v>
      </c>
      <c r="F9" s="224" t="s">
        <v>6</v>
      </c>
      <c r="G9" s="225" t="s">
        <v>6</v>
      </c>
      <c r="H9" s="225" t="s">
        <v>6</v>
      </c>
      <c r="I9" s="339"/>
      <c r="J9" s="342"/>
      <c r="K9" s="306"/>
      <c r="L9" s="306"/>
      <c r="M9" s="306"/>
      <c r="Q9" s="9"/>
    </row>
    <row r="10" spans="1:17" s="233" customFormat="1" ht="20.45" customHeight="1">
      <c r="A10" s="226">
        <v>1</v>
      </c>
      <c r="B10" s="227" t="s">
        <v>20</v>
      </c>
      <c r="C10" s="228"/>
      <c r="D10" s="229"/>
      <c r="E10" s="230"/>
      <c r="F10" s="230"/>
      <c r="G10" s="230"/>
      <c r="H10" s="231"/>
      <c r="I10" s="230"/>
      <c r="J10" s="232"/>
      <c r="K10" s="307"/>
      <c r="L10" s="307"/>
      <c r="M10" s="307"/>
      <c r="Q10" s="234"/>
    </row>
    <row r="11" spans="1:17" s="240" customFormat="1" ht="20.100000000000001" customHeight="1">
      <c r="A11" s="235"/>
      <c r="B11" s="227" t="s">
        <v>72</v>
      </c>
      <c r="C11" s="236">
        <v>100</v>
      </c>
      <c r="D11" s="237" t="s">
        <v>14</v>
      </c>
      <c r="E11" s="230"/>
      <c r="F11" s="230"/>
      <c r="G11" s="230"/>
      <c r="H11" s="231"/>
      <c r="I11" s="230"/>
      <c r="J11" s="238"/>
      <c r="K11" s="308"/>
      <c r="L11" s="308"/>
      <c r="M11" s="308"/>
      <c r="N11" s="239"/>
      <c r="Q11" s="241"/>
    </row>
    <row r="12" spans="1:17" s="240" customFormat="1" ht="20.100000000000001" customHeight="1">
      <c r="A12" s="11"/>
      <c r="B12" s="227" t="s">
        <v>78</v>
      </c>
      <c r="C12" s="236">
        <v>1</v>
      </c>
      <c r="D12" s="237" t="s">
        <v>18</v>
      </c>
      <c r="E12" s="230"/>
      <c r="F12" s="230"/>
      <c r="G12" s="242"/>
      <c r="H12" s="231"/>
      <c r="I12" s="230"/>
      <c r="J12" s="243"/>
      <c r="K12" s="308"/>
      <c r="L12" s="308"/>
      <c r="M12" s="308"/>
      <c r="N12" s="244"/>
      <c r="Q12" s="241"/>
    </row>
    <row r="13" spans="1:17" s="240" customFormat="1" ht="20.100000000000001" customHeight="1">
      <c r="A13" s="235"/>
      <c r="B13" s="227" t="s">
        <v>77</v>
      </c>
      <c r="C13" s="236">
        <v>1</v>
      </c>
      <c r="D13" s="237" t="s">
        <v>18</v>
      </c>
      <c r="E13" s="230"/>
      <c r="F13" s="230"/>
      <c r="G13" s="230"/>
      <c r="H13" s="231"/>
      <c r="I13" s="230"/>
      <c r="J13" s="238"/>
      <c r="K13" s="308"/>
      <c r="L13" s="308"/>
      <c r="M13" s="308"/>
      <c r="N13" s="239"/>
      <c r="Q13" s="241"/>
    </row>
    <row r="14" spans="1:17" s="240" customFormat="1" ht="20.100000000000001" customHeight="1">
      <c r="A14" s="11"/>
      <c r="B14" s="227" t="s">
        <v>73</v>
      </c>
      <c r="C14" s="13">
        <v>100</v>
      </c>
      <c r="D14" s="237" t="s">
        <v>14</v>
      </c>
      <c r="E14" s="242"/>
      <c r="F14" s="230"/>
      <c r="G14" s="242"/>
      <c r="H14" s="231"/>
      <c r="I14" s="230"/>
      <c r="J14" s="243"/>
      <c r="K14" s="308"/>
      <c r="L14" s="308"/>
      <c r="M14" s="308"/>
      <c r="N14" s="244"/>
      <c r="Q14" s="241"/>
    </row>
    <row r="15" spans="1:17" s="5" customFormat="1" ht="21" customHeight="1">
      <c r="A15" s="11"/>
      <c r="B15" s="12" t="s">
        <v>23</v>
      </c>
      <c r="C15" s="13">
        <v>100</v>
      </c>
      <c r="D15" s="14" t="s">
        <v>25</v>
      </c>
      <c r="E15" s="13"/>
      <c r="F15" s="13"/>
      <c r="G15" s="13"/>
      <c r="H15" s="15"/>
      <c r="I15" s="16"/>
      <c r="J15" s="17"/>
      <c r="K15" s="309"/>
      <c r="L15" s="309"/>
      <c r="M15" s="309"/>
      <c r="N15" s="6"/>
      <c r="O15" s="6"/>
      <c r="P15" s="18" t="e">
        <f>#REF!*7.1</f>
        <v>#REF!</v>
      </c>
      <c r="Q15" s="6"/>
    </row>
    <row r="16" spans="1:17" s="5" customFormat="1" ht="21" customHeight="1">
      <c r="A16" s="11"/>
      <c r="B16" s="12" t="s">
        <v>27</v>
      </c>
      <c r="C16" s="13">
        <v>8</v>
      </c>
      <c r="D16" s="14" t="s">
        <v>14</v>
      </c>
      <c r="E16" s="13"/>
      <c r="F16" s="13"/>
      <c r="G16" s="13"/>
      <c r="H16" s="15"/>
      <c r="I16" s="16"/>
      <c r="J16" s="17"/>
      <c r="K16" s="309"/>
      <c r="L16" s="309"/>
      <c r="M16" s="309"/>
      <c r="N16" s="6"/>
      <c r="O16" s="6"/>
      <c r="P16" s="18"/>
      <c r="Q16" s="6"/>
    </row>
    <row r="17" spans="1:18" s="5" customFormat="1" ht="21" customHeight="1">
      <c r="A17" s="11"/>
      <c r="B17" s="19" t="s">
        <v>26</v>
      </c>
      <c r="C17" s="13">
        <v>15</v>
      </c>
      <c r="D17" s="14" t="s">
        <v>22</v>
      </c>
      <c r="E17" s="13"/>
      <c r="F17" s="13"/>
      <c r="G17" s="13"/>
      <c r="H17" s="15"/>
      <c r="I17" s="16"/>
      <c r="J17" s="17"/>
      <c r="K17" s="309"/>
      <c r="L17" s="309"/>
      <c r="M17" s="309"/>
      <c r="N17" s="6"/>
      <c r="O17" s="6"/>
      <c r="P17" s="18"/>
      <c r="Q17" s="6"/>
    </row>
    <row r="18" spans="1:18" s="252" customFormat="1" ht="21" customHeight="1">
      <c r="A18" s="235"/>
      <c r="B18" s="245" t="s">
        <v>24</v>
      </c>
      <c r="C18" s="246">
        <v>100</v>
      </c>
      <c r="D18" s="235" t="s">
        <v>14</v>
      </c>
      <c r="E18" s="247"/>
      <c r="F18" s="248"/>
      <c r="G18" s="247"/>
      <c r="H18" s="247"/>
      <c r="I18" s="247"/>
      <c r="J18" s="235"/>
      <c r="K18" s="310"/>
      <c r="L18" s="310"/>
      <c r="M18" s="310"/>
      <c r="N18" s="249"/>
      <c r="O18" s="250"/>
      <c r="P18" s="251"/>
      <c r="Q18" s="251"/>
    </row>
    <row r="19" spans="1:18" s="5" customFormat="1" ht="21" customHeight="1">
      <c r="A19" s="11"/>
      <c r="B19" s="245" t="s">
        <v>71</v>
      </c>
      <c r="C19" s="246">
        <v>25</v>
      </c>
      <c r="D19" s="235" t="s">
        <v>15</v>
      </c>
      <c r="E19" s="247"/>
      <c r="F19" s="248"/>
      <c r="G19" s="247"/>
      <c r="H19" s="247"/>
      <c r="I19" s="247"/>
      <c r="J19" s="235"/>
      <c r="K19" s="310"/>
      <c r="L19" s="310"/>
      <c r="M19" s="310"/>
      <c r="N19" s="6"/>
      <c r="O19" s="20"/>
      <c r="P19" s="18"/>
      <c r="Q19" s="20"/>
      <c r="R19" s="21"/>
    </row>
    <row r="20" spans="1:18" s="252" customFormat="1" ht="21" customHeight="1">
      <c r="A20" s="11"/>
      <c r="B20" s="245" t="s">
        <v>28</v>
      </c>
      <c r="C20" s="253">
        <v>20</v>
      </c>
      <c r="D20" s="11" t="s">
        <v>16</v>
      </c>
      <c r="E20" s="254"/>
      <c r="F20" s="255"/>
      <c r="G20" s="254"/>
      <c r="H20" s="254"/>
      <c r="I20" s="254"/>
      <c r="J20" s="256"/>
      <c r="K20" s="310"/>
      <c r="L20" s="310"/>
      <c r="M20" s="310"/>
      <c r="N20" s="249"/>
      <c r="O20" s="250"/>
      <c r="P20" s="251"/>
      <c r="Q20" s="251"/>
    </row>
    <row r="21" spans="1:18" s="240" customFormat="1" ht="20.100000000000001" customHeight="1">
      <c r="A21" s="257"/>
      <c r="B21" s="258"/>
      <c r="C21" s="259"/>
      <c r="D21" s="260"/>
      <c r="E21" s="261"/>
      <c r="F21" s="261"/>
      <c r="G21" s="261"/>
      <c r="H21" s="261"/>
      <c r="I21" s="261"/>
      <c r="J21" s="262"/>
      <c r="K21" s="308"/>
      <c r="L21" s="308"/>
      <c r="M21" s="308"/>
      <c r="N21" s="244"/>
      <c r="Q21" s="241"/>
    </row>
    <row r="22" spans="1:18" s="240" customFormat="1" ht="20.100000000000001" customHeight="1">
      <c r="A22" s="292" t="s">
        <v>9</v>
      </c>
      <c r="B22" s="293" t="s">
        <v>11</v>
      </c>
      <c r="C22" s="296"/>
      <c r="D22" s="296"/>
      <c r="E22" s="296"/>
      <c r="F22" s="296"/>
      <c r="G22" s="296"/>
      <c r="H22" s="296"/>
      <c r="I22" s="294">
        <f>SUM(I11:I21)</f>
        <v>0</v>
      </c>
      <c r="J22" s="295"/>
      <c r="K22" s="311"/>
      <c r="L22" s="311"/>
      <c r="M22" s="311"/>
      <c r="N22" s="263"/>
      <c r="Q22" s="264"/>
    </row>
    <row r="23" spans="1:18" s="233" customFormat="1" ht="20.45" customHeight="1">
      <c r="A23" s="226">
        <v>2</v>
      </c>
      <c r="B23" s="227" t="s">
        <v>46</v>
      </c>
      <c r="C23" s="228"/>
      <c r="D23" s="229"/>
      <c r="E23" s="230"/>
      <c r="F23" s="230"/>
      <c r="G23" s="230"/>
      <c r="H23" s="231"/>
      <c r="I23" s="230"/>
      <c r="J23" s="232"/>
      <c r="K23" s="307"/>
      <c r="L23" s="307"/>
      <c r="M23" s="307"/>
      <c r="Q23" s="234"/>
    </row>
    <row r="24" spans="1:18" s="240" customFormat="1" ht="20.100000000000001" customHeight="1">
      <c r="A24" s="265"/>
      <c r="B24" s="266" t="s">
        <v>68</v>
      </c>
      <c r="C24" s="236">
        <v>240</v>
      </c>
      <c r="D24" s="237" t="s">
        <v>14</v>
      </c>
      <c r="E24" s="230"/>
      <c r="F24" s="230"/>
      <c r="G24" s="230"/>
      <c r="H24" s="231"/>
      <c r="I24" s="230"/>
      <c r="J24" s="238"/>
      <c r="K24" s="308"/>
      <c r="L24" s="308"/>
      <c r="M24" s="308"/>
      <c r="N24" s="239"/>
      <c r="Q24" s="241"/>
    </row>
    <row r="25" spans="1:18" s="240" customFormat="1" ht="20.100000000000001" customHeight="1">
      <c r="A25" s="235"/>
      <c r="B25" s="19" t="s">
        <v>19</v>
      </c>
      <c r="C25" s="236">
        <f>C24</f>
        <v>240</v>
      </c>
      <c r="D25" s="7" t="s">
        <v>14</v>
      </c>
      <c r="E25" s="267"/>
      <c r="F25" s="236"/>
      <c r="G25" s="236"/>
      <c r="H25" s="268"/>
      <c r="I25" s="230"/>
      <c r="J25" s="238"/>
      <c r="K25" s="308"/>
      <c r="L25" s="308"/>
      <c r="M25" s="308"/>
      <c r="N25" s="239"/>
      <c r="Q25" s="241"/>
    </row>
    <row r="26" spans="1:18" s="240" customFormat="1" ht="20.100000000000001" customHeight="1">
      <c r="A26" s="11"/>
      <c r="B26" s="19" t="s">
        <v>29</v>
      </c>
      <c r="C26" s="236">
        <v>2</v>
      </c>
      <c r="D26" s="7" t="s">
        <v>17</v>
      </c>
      <c r="E26" s="267"/>
      <c r="F26" s="236"/>
      <c r="G26" s="236"/>
      <c r="H26" s="268"/>
      <c r="I26" s="230"/>
      <c r="J26" s="238"/>
      <c r="K26" s="308"/>
      <c r="L26" s="308"/>
      <c r="M26" s="308"/>
      <c r="N26" s="269">
        <f>I25+I26</f>
        <v>0</v>
      </c>
      <c r="O26" s="269" t="e">
        <f>N26*[2]ปร.5!#REF!</f>
        <v>#REF!</v>
      </c>
      <c r="Q26" s="241">
        <v>202000</v>
      </c>
    </row>
    <row r="27" spans="1:18" s="240" customFormat="1" ht="20.100000000000001" customHeight="1">
      <c r="A27" s="257"/>
      <c r="B27" s="258"/>
      <c r="C27" s="259"/>
      <c r="D27" s="260"/>
      <c r="E27" s="261"/>
      <c r="F27" s="261"/>
      <c r="G27" s="261"/>
      <c r="H27" s="261"/>
      <c r="I27" s="261"/>
      <c r="J27" s="262"/>
      <c r="K27" s="308"/>
      <c r="L27" s="308"/>
      <c r="M27" s="308"/>
      <c r="N27" s="244"/>
      <c r="Q27" s="241"/>
    </row>
    <row r="28" spans="1:18" s="240" customFormat="1" ht="20.100000000000001" customHeight="1">
      <c r="A28" s="292" t="s">
        <v>9</v>
      </c>
      <c r="B28" s="293" t="s">
        <v>11</v>
      </c>
      <c r="C28" s="296"/>
      <c r="D28" s="296"/>
      <c r="E28" s="296"/>
      <c r="F28" s="296"/>
      <c r="G28" s="296"/>
      <c r="H28" s="296"/>
      <c r="I28" s="294">
        <f>SUM(I24:I27)</f>
        <v>0</v>
      </c>
      <c r="J28" s="295"/>
      <c r="K28" s="311"/>
      <c r="L28" s="311"/>
      <c r="M28" s="311"/>
      <c r="N28" s="263"/>
      <c r="Q28" s="264"/>
    </row>
    <row r="29" spans="1:18" s="233" customFormat="1" ht="20.45" customHeight="1">
      <c r="A29" s="270">
        <v>3</v>
      </c>
      <c r="B29" s="271" t="s">
        <v>21</v>
      </c>
      <c r="C29" s="272"/>
      <c r="D29" s="273"/>
      <c r="E29" s="274"/>
      <c r="F29" s="274"/>
      <c r="G29" s="274"/>
      <c r="H29" s="275"/>
      <c r="I29" s="274"/>
      <c r="J29" s="276"/>
      <c r="K29" s="307"/>
      <c r="L29" s="307"/>
      <c r="M29" s="307"/>
      <c r="Q29" s="234"/>
    </row>
    <row r="30" spans="1:18" s="233" customFormat="1" ht="20.45" customHeight="1">
      <c r="A30" s="226"/>
      <c r="B30" s="19" t="s">
        <v>69</v>
      </c>
      <c r="C30" s="304">
        <v>62.9</v>
      </c>
      <c r="D30" s="277" t="s">
        <v>14</v>
      </c>
      <c r="E30" s="230"/>
      <c r="F30" s="230"/>
      <c r="G30" s="278"/>
      <c r="H30" s="231"/>
      <c r="I30" s="230"/>
      <c r="J30" s="279"/>
      <c r="K30" s="312"/>
      <c r="L30" s="312"/>
      <c r="M30" s="312"/>
      <c r="Q30" s="234"/>
    </row>
    <row r="31" spans="1:18" s="233" customFormat="1" ht="20.45" customHeight="1">
      <c r="A31" s="226"/>
      <c r="B31" s="19" t="s">
        <v>70</v>
      </c>
      <c r="C31" s="304">
        <v>10</v>
      </c>
      <c r="D31" s="277" t="s">
        <v>17</v>
      </c>
      <c r="E31" s="230"/>
      <c r="F31" s="230"/>
      <c r="G31" s="278"/>
      <c r="H31" s="231"/>
      <c r="I31" s="230"/>
      <c r="J31" s="279"/>
      <c r="K31" s="307"/>
      <c r="L31" s="307"/>
      <c r="M31" s="307"/>
      <c r="Q31" s="234"/>
    </row>
    <row r="32" spans="1:18" s="233" customFormat="1" ht="20.45" customHeight="1">
      <c r="A32" s="226"/>
      <c r="B32" s="19" t="s">
        <v>30</v>
      </c>
      <c r="C32" s="280">
        <v>2</v>
      </c>
      <c r="D32" s="277" t="s">
        <v>17</v>
      </c>
      <c r="E32" s="313"/>
      <c r="F32" s="230"/>
      <c r="G32" s="278"/>
      <c r="H32" s="231"/>
      <c r="I32" s="230"/>
      <c r="J32" s="279"/>
      <c r="K32" s="307"/>
      <c r="L32" s="307"/>
      <c r="M32" s="307"/>
      <c r="Q32" s="234"/>
    </row>
    <row r="33" spans="1:17" s="233" customFormat="1" ht="20.45" customHeight="1">
      <c r="A33" s="226"/>
      <c r="B33" s="19" t="s">
        <v>31</v>
      </c>
      <c r="C33" s="280">
        <v>8</v>
      </c>
      <c r="D33" s="277" t="s">
        <v>17</v>
      </c>
      <c r="E33" s="313"/>
      <c r="F33" s="230"/>
      <c r="G33" s="278"/>
      <c r="H33" s="231"/>
      <c r="I33" s="230"/>
      <c r="J33" s="279"/>
      <c r="K33" s="307"/>
      <c r="L33" s="307"/>
      <c r="M33" s="307"/>
      <c r="Q33" s="234"/>
    </row>
    <row r="34" spans="1:17" s="233" customFormat="1" ht="20.45" customHeight="1">
      <c r="A34" s="226"/>
      <c r="B34" s="19" t="s">
        <v>32</v>
      </c>
      <c r="C34" s="280">
        <v>2</v>
      </c>
      <c r="D34" s="277" t="s">
        <v>17</v>
      </c>
      <c r="E34" s="313"/>
      <c r="F34" s="230"/>
      <c r="G34" s="278"/>
      <c r="H34" s="231"/>
      <c r="I34" s="230"/>
      <c r="J34" s="279"/>
      <c r="K34" s="307"/>
      <c r="L34" s="307"/>
      <c r="M34" s="307"/>
      <c r="Q34" s="234"/>
    </row>
    <row r="35" spans="1:17" s="233" customFormat="1" ht="20.45" customHeight="1">
      <c r="A35" s="226"/>
      <c r="B35" s="19" t="s">
        <v>33</v>
      </c>
      <c r="C35" s="280">
        <v>3</v>
      </c>
      <c r="D35" s="277" t="s">
        <v>17</v>
      </c>
      <c r="E35" s="313"/>
      <c r="F35" s="230"/>
      <c r="G35" s="278"/>
      <c r="H35" s="231"/>
      <c r="I35" s="230"/>
      <c r="J35" s="279"/>
      <c r="K35" s="307"/>
      <c r="L35" s="307"/>
      <c r="M35" s="307"/>
      <c r="Q35" s="234"/>
    </row>
    <row r="36" spans="1:17" s="233" customFormat="1" ht="20.45" customHeight="1">
      <c r="A36" s="226"/>
      <c r="B36" s="19" t="s">
        <v>75</v>
      </c>
      <c r="C36" s="280">
        <v>18</v>
      </c>
      <c r="D36" s="277" t="s">
        <v>17</v>
      </c>
      <c r="E36" s="313"/>
      <c r="F36" s="230"/>
      <c r="G36" s="278"/>
      <c r="H36" s="231"/>
      <c r="I36" s="230"/>
      <c r="J36" s="279"/>
      <c r="K36" s="307"/>
      <c r="L36" s="307"/>
      <c r="M36" s="307"/>
      <c r="Q36" s="234"/>
    </row>
    <row r="37" spans="1:17" s="233" customFormat="1" ht="20.45" customHeight="1">
      <c r="A37" s="226"/>
      <c r="B37" s="19" t="s">
        <v>76</v>
      </c>
      <c r="C37" s="280">
        <v>6</v>
      </c>
      <c r="D37" s="277" t="s">
        <v>17</v>
      </c>
      <c r="E37" s="313"/>
      <c r="F37" s="230"/>
      <c r="G37" s="278"/>
      <c r="H37" s="231"/>
      <c r="I37" s="230"/>
      <c r="J37" s="279"/>
      <c r="K37" s="307"/>
      <c r="L37" s="307"/>
      <c r="M37" s="307"/>
      <c r="Q37" s="234"/>
    </row>
    <row r="38" spans="1:17" s="240" customFormat="1" ht="20.100000000000001" customHeight="1">
      <c r="A38" s="257"/>
      <c r="B38" s="281"/>
      <c r="C38" s="282"/>
      <c r="D38" s="10"/>
      <c r="E38" s="282"/>
      <c r="F38" s="282"/>
      <c r="G38" s="282"/>
      <c r="H38" s="282"/>
      <c r="I38" s="283"/>
      <c r="J38" s="284"/>
      <c r="K38" s="308"/>
      <c r="L38" s="308"/>
      <c r="M38" s="308"/>
      <c r="N38" s="269"/>
      <c r="O38" s="269"/>
      <c r="Q38" s="241"/>
    </row>
    <row r="39" spans="1:17" s="240" customFormat="1" ht="20.100000000000001" customHeight="1">
      <c r="A39" s="292" t="s">
        <v>9</v>
      </c>
      <c r="B39" s="293" t="s">
        <v>11</v>
      </c>
      <c r="C39" s="296"/>
      <c r="D39" s="296"/>
      <c r="E39" s="296"/>
      <c r="F39" s="296"/>
      <c r="G39" s="296"/>
      <c r="H39" s="296"/>
      <c r="I39" s="294">
        <f>SUM(I30:I38)</f>
        <v>0</v>
      </c>
      <c r="J39" s="295"/>
      <c r="K39" s="311"/>
      <c r="L39" s="311"/>
      <c r="M39" s="311"/>
      <c r="N39" s="263">
        <f>I39+I28+I22</f>
        <v>0</v>
      </c>
      <c r="Q39" s="264"/>
    </row>
    <row r="40" spans="1:17">
      <c r="N40" s="291"/>
    </row>
  </sheetData>
  <mergeCells count="6">
    <mergeCell ref="A1:J1"/>
    <mergeCell ref="A7:A9"/>
    <mergeCell ref="E7:F7"/>
    <mergeCell ref="G7:H7"/>
    <mergeCell ref="I7:I9"/>
    <mergeCell ref="J7:J9"/>
  </mergeCells>
  <phoneticPr fontId="6" type="noConversion"/>
  <pageMargins left="0.51181102362204722" right="0" top="0.59055118110236227" bottom="0.19685039370078741" header="0.31496062992125984" footer="0.51181102362204722"/>
  <pageSetup paperSize="9" scale="68" orientation="portrait" horizontalDpi="4294967293" verticalDpi="4294967293" r:id="rId1"/>
  <headerFooter scaleWithDoc="0" alignWithMargins="0">
    <oddHeader>&amp;R&amp;"TH SarabunPSK,Regular"ปร.4 แผ่นที่ 5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ปร.6</vt:lpstr>
      <vt:lpstr>ปร.5 ก</vt:lpstr>
      <vt:lpstr>ปร.5 ข</vt:lpstr>
      <vt:lpstr>ปะหน้า ปร4</vt:lpstr>
      <vt:lpstr>ปร.4 </vt:lpstr>
      <vt:lpstr>'ปร.4 '!Print_Area</vt:lpstr>
      <vt:lpstr>'ปร.5 ข'!Print_Area</vt:lpstr>
      <vt:lpstr>ปร.6!Print_Area</vt:lpstr>
      <vt:lpstr>'ปะหน้า ปร4'!Print_Area</vt:lpstr>
      <vt:lpstr>'ปร.4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MICROSOLF WINDOWS 3.11</dc:creator>
  <cp:lastModifiedBy>User</cp:lastModifiedBy>
  <cp:lastPrinted>2024-09-03T07:37:49Z</cp:lastPrinted>
  <dcterms:created xsi:type="dcterms:W3CDTF">1999-03-15T01:36:19Z</dcterms:created>
  <dcterms:modified xsi:type="dcterms:W3CDTF">2024-09-23T04:57:51Z</dcterms:modified>
</cp:coreProperties>
</file>